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3\k 9 2023\Nemocenská statistika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Q21" i="7" l="1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14" i="7"/>
  <c r="Q13" i="7"/>
  <c r="Q12" i="7"/>
  <c r="Q11" i="7"/>
  <c r="Q19" i="7" s="1"/>
  <c r="Q10" i="7"/>
  <c r="Q18" i="7" s="1"/>
  <c r="Q9" i="7"/>
  <c r="Q8" i="7"/>
  <c r="Q7" i="7"/>
  <c r="Q16" i="7" s="1"/>
  <c r="R9" i="7" l="1"/>
  <c r="R11" i="7"/>
  <c r="R8" i="7"/>
  <c r="R15" i="7"/>
  <c r="R10" i="7"/>
  <c r="R12" i="7"/>
  <c r="R13" i="7"/>
  <c r="R7" i="7"/>
  <c r="R14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Q28" i="7"/>
  <c r="Q37" i="7"/>
  <c r="H39" i="7" l="1"/>
  <c r="R17" i="7"/>
  <c r="R21" i="7"/>
  <c r="R20" i="7"/>
  <c r="R18" i="7"/>
  <c r="D43" i="7"/>
  <c r="R19" i="7"/>
  <c r="N39" i="7"/>
  <c r="J41" i="7"/>
  <c r="C42" i="7"/>
  <c r="L40" i="7"/>
  <c r="J43" i="7"/>
  <c r="N43" i="7"/>
  <c r="G43" i="7"/>
  <c r="L39" i="7"/>
  <c r="P38" i="7"/>
  <c r="J38" i="7"/>
  <c r="O40" i="7"/>
  <c r="K42" i="7"/>
  <c r="P43" i="7"/>
  <c r="F42" i="7"/>
  <c r="J42" i="7"/>
  <c r="M42" i="7"/>
  <c r="N41" i="7"/>
  <c r="C39" i="7"/>
  <c r="E40" i="7"/>
  <c r="P41" i="7"/>
  <c r="F40" i="7"/>
  <c r="G38" i="7"/>
  <c r="H38" i="7"/>
  <c r="I41" i="7"/>
  <c r="J40" i="7"/>
  <c r="K38" i="7"/>
  <c r="L38" i="7"/>
  <c r="P39" i="7"/>
  <c r="M41" i="7"/>
  <c r="M38" i="7"/>
  <c r="I40" i="7"/>
  <c r="O41" i="7"/>
  <c r="E43" i="7"/>
  <c r="F38" i="7"/>
  <c r="K40" i="7"/>
  <c r="C43" i="7"/>
  <c r="N38" i="7"/>
  <c r="O38" i="7"/>
  <c r="F43" i="7"/>
  <c r="H43" i="7"/>
  <c r="M40" i="7"/>
  <c r="D42" i="7"/>
  <c r="I43" i="7"/>
  <c r="I38" i="7"/>
  <c r="N40" i="7"/>
  <c r="E42" i="7"/>
  <c r="O43" i="7"/>
  <c r="F41" i="7"/>
  <c r="F39" i="7"/>
  <c r="P40" i="7"/>
  <c r="L42" i="7"/>
  <c r="Q39" i="7"/>
  <c r="C40" i="7"/>
  <c r="M43" i="7"/>
  <c r="I42" i="7"/>
  <c r="D38" i="7"/>
  <c r="I39" i="7"/>
  <c r="E41" i="7"/>
  <c r="G41" i="7"/>
  <c r="H41" i="7"/>
  <c r="D40" i="7"/>
  <c r="E38" i="7"/>
  <c r="J39" i="7"/>
  <c r="O39" i="7"/>
  <c r="N42" i="7"/>
  <c r="Q38" i="7"/>
  <c r="R28" i="7" s="1"/>
  <c r="R30" i="7"/>
  <c r="R37" i="7"/>
  <c r="R29" i="7"/>
  <c r="Q43" i="7"/>
  <c r="R31" i="7"/>
  <c r="R33" i="7"/>
  <c r="G40" i="7"/>
  <c r="K41" i="7"/>
  <c r="O42" i="7"/>
  <c r="D39" i="7"/>
  <c r="H40" i="7"/>
  <c r="L41" i="7"/>
  <c r="P42" i="7"/>
  <c r="E39" i="7"/>
  <c r="Q32" i="7"/>
  <c r="G39" i="7"/>
  <c r="Q36" i="7"/>
  <c r="K39" i="7"/>
  <c r="C38" i="7"/>
  <c r="M39" i="7"/>
  <c r="R35" i="7"/>
  <c r="C41" i="7"/>
  <c r="G42" i="7"/>
  <c r="K43" i="7"/>
  <c r="D41" i="7"/>
  <c r="H42" i="7"/>
  <c r="L43" i="7"/>
  <c r="R34" i="7" l="1"/>
  <c r="R41" i="7" s="1"/>
  <c r="R36" i="7"/>
  <c r="R43" i="7" s="1"/>
  <c r="Q42" i="7"/>
  <c r="Q41" i="7"/>
  <c r="Q40" i="7"/>
  <c r="R32" i="7"/>
  <c r="R39" i="7"/>
  <c r="R40" i="7" l="1"/>
  <c r="R42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<sst xmlns="http://schemas.openxmlformats.org/spreadsheetml/2006/main" count="89" uniqueCount="43">
  <si>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</si>
  <si>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</si>
  <si>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</si>
  <si>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</si>
  <si>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</si>
  <si>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</si>
  <si>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</si>
  <si>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</si>
  <si>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</si>
  <si>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</si>
  <si>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</si>
  <si>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</si>
  <si>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</si>
  <si>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</si>
  <si>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</si>
  <si>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</si>
  <si>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</si>
  <si>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</si>
  <si>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</si>
  <si>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</si>
  <si>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</si>
  <si>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</si>
  <si>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</si>
  <si>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</si>
  <si>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</si>
  <si>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</si>
  <si>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</si>
  <si>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</si>
  <si>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</si>
  <si>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</si>
  <si>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</si>
  <si>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</si>
  <si>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</si>
  <si>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</si>
  <si>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</si>
  <si>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</si>
  <si>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</si>
  <si>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</si>
  <si>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</si>
  <si>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</si>
  <si>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</si>
  <si>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Počet obyvatel k 31.12.2022</t>
  </si>
  <si>
    <t>Ukončené případy dočasné pracovní neschopnosti za 1. - 3. čtvrtletí 2023 podle délky trvání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</si>
</sst>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mmmm\ yy"/>
    <numFmt numFmtId="165" formatCode="_-* #,##0_-;\-* #,##0_-;_-* &quot;-&quot;??_-;_-@_-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4"/>
      <name val="Tahoma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rgb="FF0061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  <fill>
      <patternFill patternType="solid">
        <fgColor rgb="FFC6EFCE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43" fontId="1" fillId="0" borderId="0" applyFont="0" applyFill="0" applyBorder="0" applyAlignment="0" applyProtection="0"/>
    <xf numFmtId="0" fontId="29" fillId="6" borderId="0" applyNumberFormat="0" applyBorder="0" applyAlignment="0" applyProtection="0"/>
  </cellStyleXfs>
  <cellXfs count="124">
    <xf numFmtId="0" fontId="0" fillId="0" borderId="0" xfId="0"/>
    <xf numFmtId="0" fontId="15" fillId="4" borderId="13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/>
    </xf>
    <xf numFmtId="0" fontId="15" fillId="4" borderId="33" xfId="0" applyFont="1" applyFill="1" applyBorder="1" applyAlignment="1">
      <alignment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10" fontId="18" fillId="2" borderId="32" xfId="9" applyNumberFormat="1" applyFont="1" applyFill="1" applyBorder="1" applyAlignment="1" applyProtection="1">
      <alignment horizontal="right" vertical="center" indent="1"/>
    </xf>
    <xf numFmtId="3" fontId="14" fillId="0" borderId="10" xfId="8" applyFont="1" applyBorder="1" applyAlignment="1" applyProtection="1">
      <alignment horizontal="center" vertical="center"/>
    </xf>
    <xf numFmtId="3" fontId="14" fillId="0" borderId="11" xfId="8" applyFont="1" applyBorder="1" applyAlignment="1" applyProtection="1">
      <alignment horizontal="center" vertical="center"/>
    </xf>
    <xf numFmtId="3" fontId="14" fillId="0" borderId="12" xfId="8" applyFont="1" applyBorder="1" applyAlignment="1" applyProtection="1">
      <alignment horizontal="center" vertical="center"/>
    </xf>
    <xf numFmtId="3" fontId="14" fillId="0" borderId="5" xfId="8" applyFont="1" applyBorder="1" applyAlignment="1" applyProtection="1">
      <alignment horizontal="center" vertical="center"/>
    </xf>
    <xf numFmtId="3" fontId="11" fillId="0" borderId="1" xfId="8" applyFont="1" applyBorder="1">
      <alignment vertical="center"/>
    </xf>
    <xf numFmtId="3" fontId="13" fillId="0" borderId="0" xfId="8" applyFont="1">
      <alignment vertical="center"/>
    </xf>
    <xf numFmtId="3" fontId="14" fillId="0" borderId="12" xfId="8" applyFont="1" applyBorder="1" applyAlignment="1" applyProtection="1">
      <alignment horizontal="right" vertical="center" indent="1"/>
    </xf>
    <xf numFmtId="3" fontId="14" fillId="0" borderId="5" xfId="8" applyFont="1" applyBorder="1" applyAlignment="1" applyProtection="1">
      <alignment horizontal="right" vertical="center" indent="1"/>
    </xf>
    <xf numFmtId="3" fontId="21" fillId="0" borderId="0" xfId="8" applyFont="1">
      <alignment vertical="center"/>
    </xf>
    <xf numFmtId="3" fontId="21" fillId="0" borderId="0" xfId="8" applyFont="1" applyAlignment="1">
      <alignment vertical="center"/>
    </xf>
    <xf numFmtId="3" fontId="21" fillId="0" borderId="0" xfId="8" applyFont="1" applyAlignment="1" applyProtection="1">
      <alignment vertical="center"/>
    </xf>
    <xf numFmtId="3" fontId="22" fillId="0" borderId="0" xfId="8" applyFont="1" applyAlignment="1" applyProtection="1">
      <alignment vertical="center"/>
    </xf>
    <xf numFmtId="4" fontId="21" fillId="0" borderId="0" xfId="8" applyNumberFormat="1" applyFont="1">
      <alignment vertical="center"/>
    </xf>
    <xf numFmtId="3" fontId="17" fillId="0" borderId="0" xfId="8" applyNumberFormat="1" applyFont="1" applyFill="1" applyBorder="1" applyAlignment="1" applyProtection="1">
      <alignment horizontal="center" vertical="center"/>
    </xf>
    <xf numFmtId="3" fontId="14" fillId="0" borderId="0" xfId="8" applyFont="1" applyBorder="1" applyAlignment="1">
      <alignment horizontal="center" vertical="center" textRotation="90" wrapText="1"/>
    </xf>
    <xf numFmtId="3" fontId="14" fillId="0" borderId="0" xfId="8" applyFont="1" applyBorder="1" applyAlignment="1" applyProtection="1">
      <alignment horizontal="center"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4" fillId="0" borderId="0" xfId="8" applyNumberFormat="1" applyFont="1" applyBorder="1" applyAlignment="1" applyProtection="1">
      <alignment horizontal="center" vertical="center"/>
    </xf>
    <xf numFmtId="10" fontId="20" fillId="0" borderId="0" xfId="9" applyNumberFormat="1" applyFont="1" applyBorder="1" applyAlignment="1" applyProtection="1">
      <alignment horizontal="center" vertical="center"/>
    </xf>
    <xf numFmtId="3" fontId="22" fillId="0" borderId="0" xfId="8" applyFont="1">
      <alignment vertical="center"/>
    </xf>
    <xf numFmtId="3" fontId="21" fillId="0" borderId="0" xfId="8" applyFont="1" applyBorder="1">
      <alignment vertical="center"/>
    </xf>
    <xf numFmtId="3" fontId="11" fillId="0" borderId="1" xfId="8" applyFont="1" applyBorder="1" applyAlignment="1">
      <alignment vertical="center" wrapText="1"/>
    </xf>
    <xf numFmtId="3" fontId="23" fillId="0" borderId="0" xfId="8" applyFont="1">
      <alignment vertical="center"/>
    </xf>
    <xf numFmtId="3" fontId="11" fillId="0" borderId="0" xfId="8" applyFont="1">
      <alignment vertical="center"/>
    </xf>
    <xf numFmtId="0" fontId="11" fillId="0" borderId="0" xfId="0" applyFont="1"/>
    <xf numFmtId="3" fontId="14" fillId="0" borderId="10" xfId="8" applyFont="1" applyBorder="1" applyAlignment="1" applyProtection="1">
      <alignment horizontal="right" vertical="center" indent="1"/>
    </xf>
    <xf numFmtId="3" fontId="14" fillId="0" borderId="11" xfId="8" applyFont="1" applyBorder="1" applyAlignment="1" applyProtection="1">
      <alignment horizontal="right" vertical="center" indent="1"/>
    </xf>
    <xf numFmtId="3" fontId="24" fillId="0" borderId="30" xfId="8" applyNumberFormat="1" applyFont="1" applyBorder="1" applyAlignment="1" applyProtection="1">
      <alignment horizontal="right" vertical="center" indent="1"/>
      <protection locked="0"/>
    </xf>
    <xf numFmtId="3" fontId="24" fillId="0" borderId="0" xfId="8" applyNumberFormat="1" applyFont="1" applyBorder="1" applyAlignment="1" applyProtection="1">
      <alignment horizontal="center" vertical="center"/>
    </xf>
    <xf numFmtId="3" fontId="24" fillId="0" borderId="1" xfId="8" applyFont="1" applyBorder="1" applyAlignment="1">
      <alignment horizontal="center" vertical="center"/>
    </xf>
    <xf numFmtId="3" fontId="7" fillId="0" borderId="0" xfId="8">
      <alignment vertical="center"/>
    </xf>
    <xf numFmtId="10" fontId="25" fillId="0" borderId="41" xfId="9" applyNumberFormat="1" applyFont="1" applyBorder="1" applyAlignment="1" applyProtection="1">
      <alignment horizontal="right" vertical="center" indent="1"/>
    </xf>
    <xf numFmtId="10" fontId="25" fillId="0" borderId="7" xfId="9" applyNumberFormat="1" applyFont="1" applyBorder="1" applyAlignment="1" applyProtection="1">
      <alignment horizontal="right" vertical="center" indent="1"/>
    </xf>
    <xf numFmtId="10" fontId="25" fillId="0" borderId="6" xfId="9" applyNumberFormat="1" applyFont="1" applyBorder="1" applyAlignment="1" applyProtection="1">
      <alignment horizontal="right" vertical="center" indent="1"/>
    </xf>
    <xf numFmtId="10" fontId="25" fillId="0" borderId="16" xfId="9" applyNumberFormat="1" applyFont="1" applyBorder="1" applyAlignment="1" applyProtection="1">
      <alignment horizontal="right" vertical="center" indent="1"/>
    </xf>
    <xf numFmtId="10" fontId="25" fillId="0" borderId="29" xfId="9" applyNumberFormat="1" applyFont="1" applyBorder="1" applyAlignment="1" applyProtection="1">
      <alignment horizontal="right" vertical="center" indent="1"/>
    </xf>
    <xf numFmtId="3" fontId="26" fillId="0" borderId="41" xfId="8" applyNumberFormat="1" applyFont="1" applyBorder="1" applyAlignment="1" applyProtection="1">
      <alignment horizontal="right" vertical="center" indent="1"/>
      <protection locked="0"/>
    </xf>
    <xf numFmtId="10" fontId="27" fillId="2" borderId="32" xfId="9" applyNumberFormat="1" applyFont="1" applyFill="1" applyBorder="1" applyAlignment="1" applyProtection="1">
      <alignment horizontal="right" vertical="center"/>
    </xf>
    <xf numFmtId="3" fontId="28" fillId="0" borderId="0" xfId="8" applyFont="1">
      <alignment vertical="center"/>
    </xf>
    <xf numFmtId="3" fontId="26" fillId="0" borderId="1" xfId="8" applyFont="1" applyBorder="1" applyAlignment="1">
      <alignment horizontal="center"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24" fillId="0" borderId="18" xfId="8" applyNumberFormat="1" applyFont="1" applyBorder="1" applyAlignment="1" applyProtection="1">
      <alignment horizontal="right" vertical="center" indent="1"/>
      <protection locked="0"/>
    </xf>
    <xf numFmtId="3" fontId="24" fillId="0" borderId="19" xfId="8" applyNumberFormat="1" applyFont="1" applyBorder="1" applyAlignment="1" applyProtection="1">
      <alignment horizontal="right" vertical="center" indent="1"/>
      <protection locked="0"/>
    </xf>
    <xf numFmtId="3" fontId="24" fillId="0" borderId="20" xfId="8" applyNumberFormat="1" applyFont="1" applyBorder="1" applyAlignment="1" applyProtection="1">
      <alignment horizontal="right" vertical="center" indent="1"/>
      <protection locked="0"/>
    </xf>
    <xf numFmtId="3" fontId="24" fillId="0" borderId="21" xfId="8" applyNumberFormat="1" applyFont="1" applyBorder="1" applyAlignment="1" applyProtection="1">
      <alignment horizontal="right" vertical="center" indent="1"/>
      <protection locked="0"/>
    </xf>
    <xf numFmtId="3" fontId="26" fillId="0" borderId="40" xfId="8" applyNumberFormat="1" applyFont="1" applyBorder="1" applyAlignment="1" applyProtection="1">
      <alignment horizontal="right" vertical="center" indent="1"/>
      <protection locked="0"/>
    </xf>
    <xf numFmtId="3" fontId="24" fillId="0" borderId="24" xfId="8" applyNumberFormat="1" applyFont="1" applyBorder="1" applyAlignment="1" applyProtection="1">
      <alignment horizontal="right" vertical="center" indent="1"/>
      <protection locked="0"/>
    </xf>
    <xf numFmtId="165" fontId="24" fillId="0" borderId="30" xfId="15" applyNumberFormat="1" applyFont="1" applyBorder="1" applyAlignment="1" applyProtection="1">
      <alignment horizontal="right" vertical="center" indent="1"/>
      <protection locked="0"/>
    </xf>
    <xf numFmtId="165" fontId="26" fillId="0" borderId="41" xfId="15" applyNumberFormat="1" applyFont="1" applyBorder="1" applyAlignment="1" applyProtection="1">
      <alignment horizontal="right" vertical="center" indent="1"/>
      <protection locked="0"/>
    </xf>
    <xf numFmtId="165" fontId="17" fillId="5" borderId="34" xfId="15" applyNumberFormat="1" applyFont="1" applyFill="1" applyBorder="1" applyAlignment="1">
      <alignment horizontal="right" vertical="center" wrapText="1"/>
    </xf>
    <xf numFmtId="165" fontId="17" fillId="5" borderId="38" xfId="15" applyNumberFormat="1" applyFont="1" applyFill="1" applyBorder="1" applyAlignment="1">
      <alignment horizontal="right" vertical="center" wrapText="1"/>
    </xf>
    <xf numFmtId="165" fontId="17" fillId="5" borderId="39" xfId="15" applyNumberFormat="1" applyFont="1" applyFill="1" applyBorder="1" applyAlignment="1">
      <alignment horizontal="right" vertical="center" wrapText="1"/>
    </xf>
    <xf numFmtId="165" fontId="17" fillId="5" borderId="32" xfId="15" applyNumberFormat="1" applyFont="1" applyFill="1" applyBorder="1" applyAlignment="1">
      <alignment horizontal="right" vertical="center" wrapText="1"/>
    </xf>
    <xf numFmtId="165" fontId="24" fillId="0" borderId="24" xfId="15" applyNumberFormat="1" applyFont="1" applyBorder="1" applyAlignment="1" applyProtection="1">
      <alignment horizontal="right" vertical="center" indent="1"/>
    </xf>
    <xf numFmtId="165" fontId="26" fillId="0" borderId="6" xfId="15" applyNumberFormat="1" applyFont="1" applyBorder="1" applyAlignment="1" applyProtection="1">
      <alignment horizontal="right" vertical="center" indent="1"/>
    </xf>
    <xf numFmtId="165" fontId="24" fillId="0" borderId="25" xfId="15" applyNumberFormat="1" applyFont="1" applyBorder="1" applyAlignment="1" applyProtection="1">
      <alignment horizontal="right" vertical="center" indent="1"/>
    </xf>
    <xf numFmtId="165" fontId="26" fillId="0" borderId="7" xfId="15" applyNumberFormat="1" applyFont="1" applyBorder="1" applyAlignment="1" applyProtection="1">
      <alignment horizontal="right" vertical="center" indent="1"/>
    </xf>
    <xf numFmtId="165" fontId="24" fillId="0" borderId="22" xfId="15" applyNumberFormat="1" applyFont="1" applyBorder="1" applyAlignment="1" applyProtection="1">
      <alignment horizontal="right" vertical="center" indent="1"/>
    </xf>
    <xf numFmtId="165" fontId="26" fillId="0" borderId="16" xfId="15" applyNumberFormat="1" applyFont="1" applyBorder="1" applyAlignment="1" applyProtection="1">
      <alignment horizontal="right" vertical="center" indent="1"/>
    </xf>
    <xf numFmtId="165" fontId="24" fillId="0" borderId="23" xfId="15" applyNumberFormat="1" applyFont="1" applyBorder="1" applyAlignment="1" applyProtection="1">
      <alignment horizontal="right" vertical="center" indent="1"/>
    </xf>
    <xf numFmtId="165" fontId="26" fillId="0" borderId="29" xfId="15" applyNumberFormat="1" applyFont="1" applyBorder="1" applyAlignment="1" applyProtection="1">
      <alignment horizontal="right" vertical="center" indent="1"/>
    </xf>
    <xf numFmtId="3" fontId="13" fillId="0" borderId="1" xfId="8" applyNumberFormat="1" applyFont="1" applyBorder="1" applyAlignment="1">
      <alignment horizontal="right" vertical="center"/>
    </xf>
    <xf numFmtId="49" fontId="15" fillId="4" borderId="46" xfId="14" applyFont="1" applyFill="1" applyBorder="1" applyAlignment="1" applyProtection="1">
      <alignment horizontal="center" vertical="center" wrapText="1"/>
    </xf>
    <xf numFmtId="49" fontId="15" fillId="4" borderId="32" xfId="14" applyFont="1" applyFill="1" applyBorder="1" applyAlignment="1" applyProtection="1">
      <alignment horizontal="center" vertical="center" wrapText="1"/>
    </xf>
    <xf numFmtId="0" fontId="19" fillId="0" borderId="0" xfId="4" applyFont="1" applyFill="1" applyAlignment="1" applyProtection="1">
      <alignment horizontal="center" vertical="center"/>
      <protection locked="0"/>
    </xf>
    <xf numFmtId="49" fontId="15" fillId="4" borderId="49" xfId="14" applyFont="1" applyFill="1" applyBorder="1" applyAlignment="1" applyProtection="1">
      <alignment horizontal="center" vertical="center" wrapText="1"/>
    </xf>
    <xf numFmtId="49" fontId="15" fillId="4" borderId="38" xfId="14" applyFont="1" applyFill="1" applyBorder="1" applyAlignment="1" applyProtection="1">
      <alignment horizontal="center" vertical="center" wrapText="1"/>
    </xf>
    <xf numFmtId="0" fontId="16" fillId="4" borderId="46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3" fontId="14" fillId="0" borderId="43" xfId="8" applyFont="1" applyBorder="1" applyAlignment="1" applyProtection="1">
      <alignment horizontal="center" vertical="center"/>
    </xf>
    <xf numFmtId="3" fontId="14" fillId="0" borderId="44" xfId="8" applyFont="1" applyBorder="1" applyAlignment="1" applyProtection="1">
      <alignment horizontal="center" vertical="center"/>
    </xf>
    <xf numFmtId="49" fontId="15" fillId="4" borderId="51" xfId="14" applyFont="1" applyFill="1" applyBorder="1" applyAlignment="1" applyProtection="1">
      <alignment horizontal="center" vertical="center" wrapText="1"/>
    </xf>
    <xf numFmtId="49" fontId="15" fillId="4" borderId="39" xfId="14" applyFont="1" applyFill="1" applyBorder="1" applyAlignment="1" applyProtection="1">
      <alignment horizontal="center" vertical="center" wrapText="1"/>
    </xf>
    <xf numFmtId="3" fontId="14" fillId="0" borderId="53" xfId="8" applyFont="1" applyBorder="1" applyAlignment="1" applyProtection="1">
      <alignment horizontal="center" vertical="center"/>
    </xf>
    <xf numFmtId="3" fontId="14" fillId="0" borderId="40" xfId="8" applyFont="1" applyBorder="1" applyAlignment="1" applyProtection="1">
      <alignment horizontal="center" vertical="center"/>
    </xf>
    <xf numFmtId="3" fontId="14" fillId="0" borderId="52" xfId="8" applyFont="1" applyBorder="1" applyAlignment="1" applyProtection="1">
      <alignment horizontal="right" vertical="center" indent="1"/>
    </xf>
    <xf numFmtId="3" fontId="14" fillId="0" borderId="42" xfId="8" applyFont="1" applyBorder="1" applyAlignment="1" applyProtection="1">
      <alignment horizontal="right" vertical="center" indent="1"/>
    </xf>
    <xf numFmtId="3" fontId="14" fillId="0" borderId="43" xfId="8" applyFont="1" applyBorder="1" applyAlignment="1" applyProtection="1">
      <alignment horizontal="right" vertical="center" indent="1"/>
    </xf>
    <xf numFmtId="3" fontId="14" fillId="0" borderId="44" xfId="8" applyFont="1" applyBorder="1" applyAlignment="1" applyProtection="1">
      <alignment horizontal="right" vertical="center" indent="1"/>
    </xf>
    <xf numFmtId="49" fontId="15" fillId="4" borderId="37" xfId="14" applyFont="1" applyFill="1" applyBorder="1" applyAlignment="1" applyProtection="1">
      <alignment horizontal="center" vertical="center" wrapText="1"/>
    </xf>
    <xf numFmtId="49" fontId="15" fillId="4" borderId="45" xfId="14" applyFont="1" applyFill="1" applyBorder="1" applyAlignment="1" applyProtection="1">
      <alignment horizontal="center" vertical="center" wrapText="1"/>
    </xf>
    <xf numFmtId="49" fontId="15" fillId="4" borderId="50" xfId="14" applyFont="1" applyFill="1" applyBorder="1" applyAlignment="1" applyProtection="1">
      <alignment horizontal="center" vertical="center" wrapText="1"/>
    </xf>
    <xf numFmtId="49" fontId="15" fillId="4" borderId="10" xfId="14" applyFont="1" applyFill="1" applyBorder="1" applyAlignment="1" applyProtection="1">
      <alignment horizontal="center" vertical="center" wrapText="1"/>
    </xf>
    <xf numFmtId="49" fontId="15" fillId="4" borderId="41" xfId="14" applyFont="1" applyFill="1" applyBorder="1" applyAlignment="1" applyProtection="1">
      <alignment horizontal="center" vertical="center" wrapText="1"/>
    </xf>
    <xf numFmtId="3" fontId="14" fillId="0" borderId="37" xfId="8" applyFont="1" applyBorder="1" applyAlignment="1">
      <alignment horizontal="center" vertical="center" textRotation="90" wrapText="1"/>
    </xf>
    <xf numFmtId="3" fontId="14" fillId="0" borderId="35" xfId="8" applyFont="1" applyBorder="1" applyAlignment="1">
      <alignment horizontal="center" vertical="center" textRotation="90" wrapText="1"/>
    </xf>
    <xf numFmtId="3" fontId="14" fillId="0" borderId="34" xfId="8" applyFont="1" applyBorder="1" applyAlignment="1">
      <alignment horizontal="center" vertical="center" textRotation="90" wrapText="1"/>
    </xf>
    <xf numFmtId="3" fontId="17" fillId="5" borderId="14" xfId="0" applyNumberFormat="1" applyFont="1" applyFill="1" applyBorder="1" applyAlignment="1">
      <alignment horizontal="center" vertical="center" wrapText="1"/>
    </xf>
    <xf numFmtId="3" fontId="17" fillId="5" borderId="15" xfId="0" applyNumberFormat="1" applyFont="1" applyFill="1" applyBorder="1" applyAlignment="1">
      <alignment horizontal="center" vertical="center" wrapText="1"/>
    </xf>
    <xf numFmtId="3" fontId="14" fillId="0" borderId="43" xfId="8" applyFont="1" applyBorder="1" applyAlignment="1" applyProtection="1">
      <alignment horizontal="center" vertical="center" wrapText="1"/>
    </xf>
    <xf numFmtId="3" fontId="14" fillId="0" borderId="44" xfId="8" applyFont="1" applyBorder="1" applyAlignment="1" applyProtection="1">
      <alignment horizontal="center" vertical="center" wrapText="1"/>
    </xf>
    <xf numFmtId="3" fontId="17" fillId="5" borderId="47" xfId="0" applyNumberFormat="1" applyFont="1" applyFill="1" applyBorder="1" applyAlignment="1">
      <alignment horizontal="center" vertical="center" wrapText="1"/>
    </xf>
    <xf numFmtId="3" fontId="17" fillId="5" borderId="48" xfId="0" applyNumberFormat="1" applyFont="1" applyFill="1" applyBorder="1" applyAlignment="1">
      <alignment horizontal="center" vertical="center" wrapText="1"/>
    </xf>
    <xf numFmtId="3" fontId="11" fillId="3" borderId="31" xfId="8" applyNumberFormat="1" applyFont="1" applyFill="1" applyBorder="1" applyAlignment="1" applyProtection="1">
      <alignment horizontal="right" vertical="center"/>
    </xf>
    <xf numFmtId="3" fontId="11" fillId="3" borderId="25" xfId="8" applyNumberFormat="1" applyFont="1" applyFill="1" applyBorder="1" applyAlignment="1" applyProtection="1">
      <alignment horizontal="right" vertical="center"/>
    </xf>
    <xf numFmtId="3" fontId="11" fillId="3" borderId="1" xfId="8" applyNumberFormat="1" applyFont="1" applyFill="1" applyBorder="1" applyAlignment="1" applyProtection="1">
      <alignment horizontal="right" vertical="center"/>
    </xf>
    <xf numFmtId="3" fontId="11" fillId="3" borderId="11" xfId="8" applyNumberFormat="1" applyFont="1" applyFill="1" applyBorder="1" applyAlignment="1" applyProtection="1">
      <alignment horizontal="right" vertical="center"/>
    </xf>
    <xf numFmtId="3" fontId="17" fillId="3" borderId="31" xfId="16" applyNumberFormat="1" applyFont="1" applyFill="1" applyBorder="1" applyAlignment="1" applyProtection="1">
      <alignment horizontal="right" vertical="center"/>
      <protection locked="0"/>
    </xf>
    <xf numFmtId="3" fontId="14" fillId="3" borderId="31" xfId="8" applyNumberFormat="1" applyFont="1" applyFill="1" applyBorder="1" applyAlignment="1" applyProtection="1">
      <alignment horizontal="right" vertical="center"/>
      <protection locked="0"/>
    </xf>
    <xf numFmtId="3" fontId="17" fillId="5" borderId="34" xfId="0" applyNumberFormat="1" applyFont="1" applyFill="1" applyBorder="1" applyAlignment="1">
      <alignment horizontal="right" vertical="center" wrapText="1"/>
    </xf>
    <xf numFmtId="3" fontId="17" fillId="5" borderId="38" xfId="0" applyNumberFormat="1" applyFont="1" applyFill="1" applyBorder="1" applyAlignment="1">
      <alignment horizontal="right" vertical="center" wrapText="1"/>
    </xf>
    <xf numFmtId="3" fontId="17" fillId="5" borderId="39" xfId="0" applyNumberFormat="1" applyFont="1" applyFill="1" applyBorder="1" applyAlignment="1">
      <alignment horizontal="right" vertical="center" wrapText="1"/>
    </xf>
    <xf numFmtId="3" fontId="17" fillId="5" borderId="32" xfId="0" applyNumberFormat="1" applyFont="1" applyFill="1" applyBorder="1" applyAlignment="1">
      <alignment horizontal="right" vertical="center" wrapText="1"/>
    </xf>
    <xf numFmtId="3" fontId="11" fillId="0" borderId="30" xfId="8" applyNumberFormat="1" applyFont="1" applyBorder="1" applyAlignment="1" applyProtection="1">
      <alignment horizontal="right" vertical="center"/>
    </xf>
    <xf numFmtId="3" fontId="11" fillId="0" borderId="36" xfId="8" applyNumberFormat="1" applyFont="1" applyBorder="1" applyAlignment="1" applyProtection="1">
      <alignment horizontal="right" vertical="center"/>
    </xf>
    <xf numFmtId="3" fontId="14" fillId="0" borderId="6" xfId="8" applyNumberFormat="1" applyFont="1" applyBorder="1" applyAlignment="1" applyProtection="1">
      <alignment horizontal="right" vertical="center"/>
    </xf>
    <xf numFmtId="3" fontId="11" fillId="0" borderId="25" xfId="8" applyNumberFormat="1" applyFont="1" applyBorder="1" applyAlignment="1" applyProtection="1">
      <alignment horizontal="right" vertical="center"/>
    </xf>
    <xf numFmtId="3" fontId="11" fillId="0" borderId="26" xfId="8" applyNumberFormat="1" applyFont="1" applyBorder="1" applyAlignment="1" applyProtection="1">
      <alignment horizontal="right" vertical="center"/>
    </xf>
    <xf numFmtId="3" fontId="14" fillId="0" borderId="7" xfId="8" applyNumberFormat="1" applyFont="1" applyBorder="1" applyAlignment="1" applyProtection="1">
      <alignment horizontal="right" vertical="center"/>
    </xf>
    <xf numFmtId="3" fontId="11" fillId="0" borderId="22" xfId="8" applyNumberFormat="1" applyFont="1" applyBorder="1" applyAlignment="1" applyProtection="1">
      <alignment horizontal="right" vertical="center"/>
    </xf>
    <xf numFmtId="3" fontId="11" fillId="0" borderId="27" xfId="8" applyNumberFormat="1" applyFont="1" applyBorder="1" applyAlignment="1" applyProtection="1">
      <alignment horizontal="right" vertical="center"/>
    </xf>
    <xf numFmtId="3" fontId="14" fillId="0" borderId="16" xfId="8" applyNumberFormat="1" applyFont="1" applyBorder="1" applyAlignment="1" applyProtection="1">
      <alignment horizontal="right" vertical="center"/>
    </xf>
    <xf numFmtId="3" fontId="11" fillId="0" borderId="23" xfId="8" applyNumberFormat="1" applyFont="1" applyBorder="1" applyAlignment="1" applyProtection="1">
      <alignment horizontal="right" vertical="center"/>
    </xf>
    <xf numFmtId="3" fontId="11" fillId="0" borderId="28" xfId="8" applyNumberFormat="1" applyFont="1" applyBorder="1" applyAlignment="1" applyProtection="1">
      <alignment horizontal="right" vertical="center"/>
    </xf>
    <xf numFmtId="3" fontId="14" fillId="0" borderId="29" xfId="8" applyNumberFormat="1" applyFont="1" applyBorder="1" applyAlignment="1" applyProtection="1">
      <alignment horizontal="right" vertical="center"/>
    </xf>
  </cellXfs>
  <cellStyles count="17">
    <cellStyle name="Čárka" xfId="15" builtinId="3"/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6" builtinId="26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6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0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1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2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23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6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80" zoomScaleNormal="80" zoomScaleSheetLayoutView="75" workbookViewId="0">
      <selection activeCell="H21" sqref="H21"/>
    </sheetView>
  </sheetViews>
  <sheetFormatPr defaultColWidth="8" defaultRowHeight="10.5" x14ac:dyDescent="0.2"/>
  <cols>
    <col min="1" max="1" width="5.7109375" style="16" customWidth="1"/>
    <col min="2" max="2" width="15.7109375" style="16" customWidth="1"/>
    <col min="3" max="4" width="11.7109375" style="16" customWidth="1"/>
    <col min="5" max="5" width="14.42578125" style="16" bestFit="1" customWidth="1"/>
    <col min="6" max="6" width="12.42578125" style="16" customWidth="1"/>
    <col min="7" max="8" width="11.7109375" style="16" customWidth="1"/>
    <col min="9" max="10" width="14.28515625" style="16" bestFit="1" customWidth="1"/>
    <col min="11" max="16" width="11.7109375" style="16" customWidth="1"/>
    <col min="17" max="17" width="13.7109375" style="27" customWidth="1"/>
    <col min="18" max="19" width="10.7109375" style="16" customWidth="1"/>
    <col min="20" max="16384" width="8" style="16"/>
  </cols>
  <sheetData>
    <row r="1" spans="1:19" ht="20.100000000000001" customHeight="1" x14ac:dyDescent="0.2">
      <c r="A1" s="73" t="s">
        <v>42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9" ht="20.100000000000001" customHeight="1" x14ac:dyDescent="0.2">
      <c r="A2" s="73" t="s">
        <v>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9" ht="20.100000000000001" customHeight="1" thickBot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18"/>
    </row>
    <row r="4" spans="1:19" ht="20.100000000000001" customHeight="1" x14ac:dyDescent="0.2">
      <c r="A4" s="1"/>
      <c r="B4" s="5" t="s">
        <v>16</v>
      </c>
      <c r="C4" s="74" t="s">
        <v>20</v>
      </c>
      <c r="D4" s="74" t="s">
        <v>36</v>
      </c>
      <c r="E4" s="74" t="s">
        <v>27</v>
      </c>
      <c r="F4" s="74" t="s">
        <v>37</v>
      </c>
      <c r="G4" s="74" t="s">
        <v>18</v>
      </c>
      <c r="H4" s="74" t="s">
        <v>38</v>
      </c>
      <c r="I4" s="74" t="s">
        <v>28</v>
      </c>
      <c r="J4" s="74" t="s">
        <v>25</v>
      </c>
      <c r="K4" s="74" t="s">
        <v>17</v>
      </c>
      <c r="L4" s="74" t="s">
        <v>39</v>
      </c>
      <c r="M4" s="74" t="s">
        <v>40</v>
      </c>
      <c r="N4" s="74" t="s">
        <v>24</v>
      </c>
      <c r="O4" s="74" t="s">
        <v>21</v>
      </c>
      <c r="P4" s="80" t="s">
        <v>23</v>
      </c>
      <c r="Q4" s="71" t="s">
        <v>0</v>
      </c>
      <c r="R4" s="76" t="s">
        <v>1</v>
      </c>
    </row>
    <row r="5" spans="1:19" ht="20.100000000000001" customHeight="1" thickBot="1" x14ac:dyDescent="0.25">
      <c r="A5" s="3" t="s">
        <v>33</v>
      </c>
      <c r="B5" s="6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81"/>
      <c r="Q5" s="72"/>
      <c r="R5" s="77"/>
    </row>
    <row r="6" spans="1:19" ht="20.100000000000001" customHeight="1" x14ac:dyDescent="0.2">
      <c r="A6" s="82"/>
      <c r="B6" s="83"/>
      <c r="C6" s="50"/>
      <c r="D6" s="55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3"/>
      <c r="Q6" s="54"/>
      <c r="R6" s="39"/>
    </row>
    <row r="7" spans="1:19" ht="20.100000000000001" customHeight="1" x14ac:dyDescent="0.2">
      <c r="A7" s="78" t="s">
        <v>30</v>
      </c>
      <c r="B7" s="79"/>
      <c r="C7" s="102">
        <v>65373</v>
      </c>
      <c r="D7" s="103">
        <v>121175</v>
      </c>
      <c r="E7" s="104">
        <v>25345</v>
      </c>
      <c r="F7" s="104">
        <v>62844</v>
      </c>
      <c r="G7" s="104">
        <v>55192</v>
      </c>
      <c r="H7" s="104">
        <v>97519</v>
      </c>
      <c r="I7" s="104">
        <v>62705</v>
      </c>
      <c r="J7" s="104">
        <v>53771</v>
      </c>
      <c r="K7" s="104">
        <v>68631</v>
      </c>
      <c r="L7" s="104">
        <v>153096</v>
      </c>
      <c r="M7" s="104">
        <v>128977</v>
      </c>
      <c r="N7" s="104">
        <v>80854</v>
      </c>
      <c r="O7" s="104">
        <v>48635</v>
      </c>
      <c r="P7" s="105">
        <v>46653</v>
      </c>
      <c r="Q7" s="106">
        <f>SUM(C7:P7)</f>
        <v>1070770</v>
      </c>
      <c r="R7" s="39">
        <f t="shared" ref="R7:R15" si="0">Q7/$Q$16</f>
        <v>0.60575186219607613</v>
      </c>
    </row>
    <row r="8" spans="1:19" ht="20.100000000000001" customHeight="1" x14ac:dyDescent="0.2">
      <c r="A8" s="78" t="s">
        <v>31</v>
      </c>
      <c r="B8" s="79"/>
      <c r="C8" s="102">
        <v>12355</v>
      </c>
      <c r="D8" s="103">
        <v>22651</v>
      </c>
      <c r="E8" s="104">
        <v>4804</v>
      </c>
      <c r="F8" s="104">
        <v>10515</v>
      </c>
      <c r="G8" s="104">
        <v>8458</v>
      </c>
      <c r="H8" s="104">
        <v>23170</v>
      </c>
      <c r="I8" s="104">
        <v>12959</v>
      </c>
      <c r="J8" s="104">
        <v>9629</v>
      </c>
      <c r="K8" s="104">
        <v>12825</v>
      </c>
      <c r="L8" s="104">
        <v>20075</v>
      </c>
      <c r="M8" s="104">
        <v>21623</v>
      </c>
      <c r="N8" s="104">
        <v>13582</v>
      </c>
      <c r="O8" s="104">
        <v>10375</v>
      </c>
      <c r="P8" s="105">
        <v>11626</v>
      </c>
      <c r="Q8" s="106">
        <f>SUM(C8:P8)</f>
        <v>194647</v>
      </c>
      <c r="R8" s="39">
        <f t="shared" si="0"/>
        <v>0.11011494786077274</v>
      </c>
    </row>
    <row r="9" spans="1:19" ht="20.100000000000001" customHeight="1" x14ac:dyDescent="0.2">
      <c r="A9" s="78" t="s">
        <v>32</v>
      </c>
      <c r="B9" s="79"/>
      <c r="C9" s="102">
        <v>8173</v>
      </c>
      <c r="D9" s="103">
        <v>12474</v>
      </c>
      <c r="E9" s="104">
        <v>4506</v>
      </c>
      <c r="F9" s="104">
        <v>6454</v>
      </c>
      <c r="G9" s="104">
        <v>4638</v>
      </c>
      <c r="H9" s="104">
        <v>14637</v>
      </c>
      <c r="I9" s="104">
        <v>8909</v>
      </c>
      <c r="J9" s="104">
        <v>5574</v>
      </c>
      <c r="K9" s="104">
        <v>6810</v>
      </c>
      <c r="L9" s="104">
        <v>10549</v>
      </c>
      <c r="M9" s="104">
        <v>11451</v>
      </c>
      <c r="N9" s="104">
        <v>7991</v>
      </c>
      <c r="O9" s="104">
        <v>5541</v>
      </c>
      <c r="P9" s="105">
        <v>8011</v>
      </c>
      <c r="Q9" s="107">
        <f>SUM(C9:P9)</f>
        <v>115718</v>
      </c>
      <c r="R9" s="39">
        <f t="shared" si="0"/>
        <v>6.5463539312462557E-2</v>
      </c>
    </row>
    <row r="10" spans="1:19" ht="20.100000000000001" customHeight="1" x14ac:dyDescent="0.2">
      <c r="A10" s="78" t="s">
        <v>5</v>
      </c>
      <c r="B10" s="79"/>
      <c r="C10" s="102">
        <v>10249</v>
      </c>
      <c r="D10" s="103">
        <v>17675</v>
      </c>
      <c r="E10" s="104">
        <v>3599</v>
      </c>
      <c r="F10" s="104">
        <v>8445</v>
      </c>
      <c r="G10" s="104">
        <v>6635</v>
      </c>
      <c r="H10" s="104">
        <v>21473</v>
      </c>
      <c r="I10" s="104">
        <v>11009</v>
      </c>
      <c r="J10" s="104">
        <v>8298</v>
      </c>
      <c r="K10" s="104">
        <v>9499</v>
      </c>
      <c r="L10" s="104">
        <v>14577</v>
      </c>
      <c r="M10" s="104">
        <v>15625</v>
      </c>
      <c r="N10" s="104">
        <v>11397</v>
      </c>
      <c r="O10" s="104">
        <v>8373</v>
      </c>
      <c r="P10" s="105">
        <v>10865</v>
      </c>
      <c r="Q10" s="107">
        <f>SUM(C10:P10)</f>
        <v>157719</v>
      </c>
      <c r="R10" s="39">
        <f t="shared" si="0"/>
        <v>8.9224182554332787E-2</v>
      </c>
    </row>
    <row r="11" spans="1:19" ht="20.100000000000001" customHeight="1" x14ac:dyDescent="0.2">
      <c r="A11" s="78" t="s">
        <v>6</v>
      </c>
      <c r="B11" s="79"/>
      <c r="C11" s="102">
        <v>4642</v>
      </c>
      <c r="D11" s="103">
        <v>8102</v>
      </c>
      <c r="E11" s="104">
        <v>1565</v>
      </c>
      <c r="F11" s="104">
        <v>3747</v>
      </c>
      <c r="G11" s="104">
        <v>3089</v>
      </c>
      <c r="H11" s="104">
        <v>10518</v>
      </c>
      <c r="I11" s="104">
        <v>5201</v>
      </c>
      <c r="J11" s="104">
        <v>3640</v>
      </c>
      <c r="K11" s="104">
        <v>4097</v>
      </c>
      <c r="L11" s="104">
        <v>6223</v>
      </c>
      <c r="M11" s="104">
        <v>6646</v>
      </c>
      <c r="N11" s="104">
        <v>4936</v>
      </c>
      <c r="O11" s="104">
        <v>3874</v>
      </c>
      <c r="P11" s="105">
        <v>5192</v>
      </c>
      <c r="Q11" s="107">
        <f>SUM(C11:P11)</f>
        <v>71472</v>
      </c>
      <c r="R11" s="39">
        <f t="shared" si="0"/>
        <v>4.0432863355228436E-2</v>
      </c>
    </row>
    <row r="12" spans="1:19" ht="20.100000000000001" customHeight="1" x14ac:dyDescent="0.2">
      <c r="A12" s="78" t="s">
        <v>7</v>
      </c>
      <c r="B12" s="79"/>
      <c r="C12" s="102">
        <v>5567</v>
      </c>
      <c r="D12" s="103">
        <v>10247</v>
      </c>
      <c r="E12" s="104">
        <v>1878</v>
      </c>
      <c r="F12" s="104">
        <v>4640</v>
      </c>
      <c r="G12" s="104">
        <v>4062</v>
      </c>
      <c r="H12" s="104">
        <v>13688</v>
      </c>
      <c r="I12" s="104">
        <v>6389</v>
      </c>
      <c r="J12" s="104">
        <v>4574</v>
      </c>
      <c r="K12" s="104">
        <v>4855</v>
      </c>
      <c r="L12" s="104">
        <v>7246</v>
      </c>
      <c r="M12" s="104">
        <v>7893</v>
      </c>
      <c r="N12" s="104">
        <v>6338</v>
      </c>
      <c r="O12" s="104">
        <v>4745</v>
      </c>
      <c r="P12" s="105">
        <v>6452</v>
      </c>
      <c r="Q12" s="107">
        <f>SUM(C12:P12)</f>
        <v>88574</v>
      </c>
      <c r="R12" s="40">
        <f t="shared" si="0"/>
        <v>5.0107740637256593E-2</v>
      </c>
    </row>
    <row r="13" spans="1:19" ht="20.100000000000001" customHeight="1" x14ac:dyDescent="0.2">
      <c r="A13" s="78" t="s">
        <v>8</v>
      </c>
      <c r="B13" s="79"/>
      <c r="C13" s="102">
        <v>2012</v>
      </c>
      <c r="D13" s="103">
        <v>3572</v>
      </c>
      <c r="E13" s="104">
        <v>685</v>
      </c>
      <c r="F13" s="104">
        <v>1766</v>
      </c>
      <c r="G13" s="104">
        <v>1445</v>
      </c>
      <c r="H13" s="104">
        <v>4728</v>
      </c>
      <c r="I13" s="104">
        <v>2200</v>
      </c>
      <c r="J13" s="104">
        <v>1656</v>
      </c>
      <c r="K13" s="104">
        <v>1734</v>
      </c>
      <c r="L13" s="104">
        <v>2523</v>
      </c>
      <c r="M13" s="104">
        <v>2925</v>
      </c>
      <c r="N13" s="104">
        <v>2401</v>
      </c>
      <c r="O13" s="104">
        <v>1592</v>
      </c>
      <c r="P13" s="105">
        <v>2169</v>
      </c>
      <c r="Q13" s="107">
        <f>SUM(C13:P13)</f>
        <v>31408</v>
      </c>
      <c r="R13" s="39">
        <f t="shared" si="0"/>
        <v>1.7768012260200004E-2</v>
      </c>
    </row>
    <row r="14" spans="1:19" ht="20.100000000000001" customHeight="1" x14ac:dyDescent="0.2">
      <c r="A14" s="78" t="s">
        <v>9</v>
      </c>
      <c r="B14" s="79"/>
      <c r="C14" s="102">
        <v>1094</v>
      </c>
      <c r="D14" s="103">
        <v>2211</v>
      </c>
      <c r="E14" s="104">
        <v>346</v>
      </c>
      <c r="F14" s="104">
        <v>1026</v>
      </c>
      <c r="G14" s="104">
        <v>900</v>
      </c>
      <c r="H14" s="104">
        <v>2730</v>
      </c>
      <c r="I14" s="104">
        <v>1238</v>
      </c>
      <c r="J14" s="104">
        <v>1066</v>
      </c>
      <c r="K14" s="104">
        <v>1060</v>
      </c>
      <c r="L14" s="104">
        <v>1389</v>
      </c>
      <c r="M14" s="104">
        <v>1840</v>
      </c>
      <c r="N14" s="104">
        <v>1472</v>
      </c>
      <c r="O14" s="104">
        <v>953</v>
      </c>
      <c r="P14" s="105">
        <v>1075</v>
      </c>
      <c r="Q14" s="107">
        <f>SUM(C14:P14)</f>
        <v>18400</v>
      </c>
      <c r="R14" s="39">
        <f t="shared" si="0"/>
        <v>1.0409176820799799E-2</v>
      </c>
    </row>
    <row r="15" spans="1:19" ht="20.100000000000001" customHeight="1" x14ac:dyDescent="0.2">
      <c r="A15" s="98" t="s">
        <v>15</v>
      </c>
      <c r="B15" s="99"/>
      <c r="C15" s="102">
        <v>1271</v>
      </c>
      <c r="D15" s="103">
        <v>2304</v>
      </c>
      <c r="E15" s="104">
        <v>504</v>
      </c>
      <c r="F15" s="104">
        <v>1162</v>
      </c>
      <c r="G15" s="104">
        <v>751</v>
      </c>
      <c r="H15" s="104">
        <v>2308</v>
      </c>
      <c r="I15" s="104">
        <v>1196</v>
      </c>
      <c r="J15" s="104">
        <v>979</v>
      </c>
      <c r="K15" s="104">
        <v>1159</v>
      </c>
      <c r="L15" s="104">
        <v>1884</v>
      </c>
      <c r="M15" s="104">
        <v>2168</v>
      </c>
      <c r="N15" s="104">
        <v>1427</v>
      </c>
      <c r="O15" s="104">
        <v>843</v>
      </c>
      <c r="P15" s="105">
        <v>1007</v>
      </c>
      <c r="Q15" s="107">
        <f>SUM(C15:P15)</f>
        <v>18963</v>
      </c>
      <c r="R15" s="39">
        <f t="shared" si="0"/>
        <v>1.072767500287101E-2</v>
      </c>
      <c r="S15" s="20"/>
    </row>
    <row r="16" spans="1:19" ht="30" customHeight="1" thickBot="1" x14ac:dyDescent="0.25">
      <c r="A16" s="100" t="s">
        <v>34</v>
      </c>
      <c r="B16" s="101"/>
      <c r="C16" s="108">
        <f>SUM(C7:C15)</f>
        <v>110736</v>
      </c>
      <c r="D16" s="109">
        <f>SUM(D7:D15)</f>
        <v>200411</v>
      </c>
      <c r="E16" s="109">
        <f t="shared" ref="E16:P16" si="1">SUM(E7:E15)</f>
        <v>43232</v>
      </c>
      <c r="F16" s="109">
        <f t="shared" si="1"/>
        <v>100599</v>
      </c>
      <c r="G16" s="109">
        <f t="shared" si="1"/>
        <v>85170</v>
      </c>
      <c r="H16" s="109">
        <f t="shared" si="1"/>
        <v>190771</v>
      </c>
      <c r="I16" s="109">
        <f t="shared" si="1"/>
        <v>111806</v>
      </c>
      <c r="J16" s="109">
        <f t="shared" si="1"/>
        <v>89187</v>
      </c>
      <c r="K16" s="109">
        <f t="shared" si="1"/>
        <v>110670</v>
      </c>
      <c r="L16" s="109">
        <f t="shared" si="1"/>
        <v>217562</v>
      </c>
      <c r="M16" s="109">
        <f t="shared" si="1"/>
        <v>199148</v>
      </c>
      <c r="N16" s="109">
        <f t="shared" si="1"/>
        <v>130398</v>
      </c>
      <c r="O16" s="109">
        <f t="shared" si="1"/>
        <v>84931</v>
      </c>
      <c r="P16" s="110">
        <f t="shared" si="1"/>
        <v>93050</v>
      </c>
      <c r="Q16" s="111">
        <f>SUM(Q6:Q15)</f>
        <v>1767671</v>
      </c>
      <c r="R16" s="7"/>
      <c r="S16" s="21"/>
    </row>
    <row r="17" spans="1:18" ht="20.100000000000001" customHeight="1" x14ac:dyDescent="0.2">
      <c r="A17" s="93" t="s">
        <v>2</v>
      </c>
      <c r="B17" s="8" t="s">
        <v>10</v>
      </c>
      <c r="C17" s="112">
        <f>SUM(C6:C9)</f>
        <v>85901</v>
      </c>
      <c r="D17" s="112">
        <f t="shared" ref="D17:Q17" si="2">SUM(D6:D9)</f>
        <v>156300</v>
      </c>
      <c r="E17" s="112">
        <f t="shared" si="2"/>
        <v>34655</v>
      </c>
      <c r="F17" s="112">
        <f t="shared" si="2"/>
        <v>79813</v>
      </c>
      <c r="G17" s="112">
        <f t="shared" si="2"/>
        <v>68288</v>
      </c>
      <c r="H17" s="112">
        <f t="shared" si="2"/>
        <v>135326</v>
      </c>
      <c r="I17" s="112">
        <f t="shared" si="2"/>
        <v>84573</v>
      </c>
      <c r="J17" s="112">
        <f t="shared" si="2"/>
        <v>68974</v>
      </c>
      <c r="K17" s="112">
        <f t="shared" si="2"/>
        <v>88266</v>
      </c>
      <c r="L17" s="112">
        <f>SUM(L6:L9)</f>
        <v>183720</v>
      </c>
      <c r="M17" s="112">
        <f t="shared" si="2"/>
        <v>162051</v>
      </c>
      <c r="N17" s="112">
        <f t="shared" si="2"/>
        <v>102427</v>
      </c>
      <c r="O17" s="112">
        <f t="shared" si="2"/>
        <v>64551</v>
      </c>
      <c r="P17" s="113">
        <f t="shared" si="2"/>
        <v>66290</v>
      </c>
      <c r="Q17" s="114">
        <f t="shared" si="2"/>
        <v>1381135</v>
      </c>
      <c r="R17" s="41">
        <f t="shared" ref="D17:R17" si="3">SUM(R6:R9)</f>
        <v>0.78133034936931134</v>
      </c>
    </row>
    <row r="18" spans="1:18" ht="20.100000000000001" customHeight="1" x14ac:dyDescent="0.2">
      <c r="A18" s="94"/>
      <c r="B18" s="9" t="s">
        <v>11</v>
      </c>
      <c r="C18" s="115">
        <f>SUM(C10:C15)</f>
        <v>24835</v>
      </c>
      <c r="D18" s="115">
        <f t="shared" ref="D18:Q18" si="4">SUM(D10:D15)</f>
        <v>44111</v>
      </c>
      <c r="E18" s="115">
        <f t="shared" si="4"/>
        <v>8577</v>
      </c>
      <c r="F18" s="115">
        <f t="shared" si="4"/>
        <v>20786</v>
      </c>
      <c r="G18" s="115">
        <f t="shared" si="4"/>
        <v>16882</v>
      </c>
      <c r="H18" s="115">
        <f t="shared" si="4"/>
        <v>55445</v>
      </c>
      <c r="I18" s="115">
        <f t="shared" si="4"/>
        <v>27233</v>
      </c>
      <c r="J18" s="115">
        <f t="shared" si="4"/>
        <v>20213</v>
      </c>
      <c r="K18" s="115">
        <f t="shared" si="4"/>
        <v>22404</v>
      </c>
      <c r="L18" s="115">
        <f t="shared" si="4"/>
        <v>33842</v>
      </c>
      <c r="M18" s="115">
        <f t="shared" si="4"/>
        <v>37097</v>
      </c>
      <c r="N18" s="115">
        <f t="shared" si="4"/>
        <v>27971</v>
      </c>
      <c r="O18" s="115">
        <f t="shared" si="4"/>
        <v>20380</v>
      </c>
      <c r="P18" s="116">
        <f t="shared" si="4"/>
        <v>26760</v>
      </c>
      <c r="Q18" s="117">
        <f t="shared" si="4"/>
        <v>386536</v>
      </c>
      <c r="R18" s="40">
        <f t="shared" ref="D18:R18" si="5">SUM(R10:R15)</f>
        <v>0.21866965063068863</v>
      </c>
    </row>
    <row r="19" spans="1:18" ht="20.100000000000001" customHeight="1" x14ac:dyDescent="0.2">
      <c r="A19" s="94"/>
      <c r="B19" s="10" t="s">
        <v>12</v>
      </c>
      <c r="C19" s="118">
        <f>SUM(C11:C15)</f>
        <v>14586</v>
      </c>
      <c r="D19" s="118">
        <f t="shared" ref="D19:Q19" si="6">SUM(D11:D15)</f>
        <v>26436</v>
      </c>
      <c r="E19" s="118">
        <f t="shared" si="6"/>
        <v>4978</v>
      </c>
      <c r="F19" s="118">
        <f t="shared" si="6"/>
        <v>12341</v>
      </c>
      <c r="G19" s="118">
        <f t="shared" si="6"/>
        <v>10247</v>
      </c>
      <c r="H19" s="118">
        <f t="shared" si="6"/>
        <v>33972</v>
      </c>
      <c r="I19" s="118">
        <f t="shared" si="6"/>
        <v>16224</v>
      </c>
      <c r="J19" s="118">
        <f t="shared" si="6"/>
        <v>11915</v>
      </c>
      <c r="K19" s="118">
        <f t="shared" si="6"/>
        <v>12905</v>
      </c>
      <c r="L19" s="118">
        <f t="shared" si="6"/>
        <v>19265</v>
      </c>
      <c r="M19" s="118">
        <f t="shared" si="6"/>
        <v>21472</v>
      </c>
      <c r="N19" s="118">
        <f t="shared" si="6"/>
        <v>16574</v>
      </c>
      <c r="O19" s="118">
        <f t="shared" si="6"/>
        <v>12007</v>
      </c>
      <c r="P19" s="119">
        <f t="shared" si="6"/>
        <v>15895</v>
      </c>
      <c r="Q19" s="120">
        <f t="shared" si="6"/>
        <v>228817</v>
      </c>
      <c r="R19" s="42">
        <f t="shared" ref="D19:R19" si="7">SUM(R11:R15)</f>
        <v>0.12944546807635585</v>
      </c>
    </row>
    <row r="20" spans="1:18" ht="20.100000000000001" customHeight="1" x14ac:dyDescent="0.2">
      <c r="A20" s="94"/>
      <c r="B20" s="10" t="s">
        <v>13</v>
      </c>
      <c r="C20" s="118">
        <f>SUM(C12:C15)</f>
        <v>9944</v>
      </c>
      <c r="D20" s="118">
        <f t="shared" ref="D20:Q20" si="8">SUM(D12:D15)</f>
        <v>18334</v>
      </c>
      <c r="E20" s="118">
        <f t="shared" si="8"/>
        <v>3413</v>
      </c>
      <c r="F20" s="118">
        <f t="shared" si="8"/>
        <v>8594</v>
      </c>
      <c r="G20" s="118">
        <f t="shared" si="8"/>
        <v>7158</v>
      </c>
      <c r="H20" s="118">
        <f t="shared" si="8"/>
        <v>23454</v>
      </c>
      <c r="I20" s="118">
        <f t="shared" si="8"/>
        <v>11023</v>
      </c>
      <c r="J20" s="118">
        <f t="shared" si="8"/>
        <v>8275</v>
      </c>
      <c r="K20" s="118">
        <f t="shared" si="8"/>
        <v>8808</v>
      </c>
      <c r="L20" s="118">
        <f t="shared" si="8"/>
        <v>13042</v>
      </c>
      <c r="M20" s="118">
        <f t="shared" si="8"/>
        <v>14826</v>
      </c>
      <c r="N20" s="118">
        <f t="shared" si="8"/>
        <v>11638</v>
      </c>
      <c r="O20" s="118">
        <f t="shared" si="8"/>
        <v>8133</v>
      </c>
      <c r="P20" s="119">
        <f t="shared" si="8"/>
        <v>10703</v>
      </c>
      <c r="Q20" s="120">
        <f t="shared" si="8"/>
        <v>157345</v>
      </c>
      <c r="R20" s="42">
        <f t="shared" ref="D20:R20" si="9">SUM(R12:R15)</f>
        <v>8.9012604721127403E-2</v>
      </c>
    </row>
    <row r="21" spans="1:18" ht="20.100000000000001" customHeight="1" thickBot="1" x14ac:dyDescent="0.25">
      <c r="A21" s="95"/>
      <c r="B21" s="11" t="s">
        <v>14</v>
      </c>
      <c r="C21" s="121">
        <f>SUM(C13:C15)</f>
        <v>4377</v>
      </c>
      <c r="D21" s="121">
        <f t="shared" ref="D21:Q21" si="10">SUM(D13:D15)</f>
        <v>8087</v>
      </c>
      <c r="E21" s="121">
        <f t="shared" si="10"/>
        <v>1535</v>
      </c>
      <c r="F21" s="121">
        <f t="shared" si="10"/>
        <v>3954</v>
      </c>
      <c r="G21" s="121">
        <f t="shared" si="10"/>
        <v>3096</v>
      </c>
      <c r="H21" s="121">
        <f t="shared" si="10"/>
        <v>9766</v>
      </c>
      <c r="I21" s="121">
        <f t="shared" si="10"/>
        <v>4634</v>
      </c>
      <c r="J21" s="121">
        <f t="shared" si="10"/>
        <v>3701</v>
      </c>
      <c r="K21" s="121">
        <f t="shared" si="10"/>
        <v>3953</v>
      </c>
      <c r="L21" s="121">
        <f t="shared" si="10"/>
        <v>5796</v>
      </c>
      <c r="M21" s="121">
        <f t="shared" si="10"/>
        <v>6933</v>
      </c>
      <c r="N21" s="121">
        <f t="shared" si="10"/>
        <v>5300</v>
      </c>
      <c r="O21" s="121">
        <f t="shared" si="10"/>
        <v>3388</v>
      </c>
      <c r="P21" s="122">
        <f t="shared" si="10"/>
        <v>4251</v>
      </c>
      <c r="Q21" s="123">
        <f t="shared" si="10"/>
        <v>68771</v>
      </c>
      <c r="R21" s="43">
        <f t="shared" ref="D21:R21" si="11">SUM(R13:R15)</f>
        <v>3.890486408387081E-2</v>
      </c>
    </row>
    <row r="22" spans="1:18" ht="20.100000000000001" customHeight="1" x14ac:dyDescent="0.2">
      <c r="A22" s="22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26"/>
    </row>
    <row r="23" spans="1:18" ht="20.100000000000001" customHeight="1" x14ac:dyDescent="0.2">
      <c r="A23" s="73" t="s">
        <v>42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</row>
    <row r="24" spans="1:18" ht="20.100000000000001" customHeight="1" x14ac:dyDescent="0.2">
      <c r="A24" s="73" t="s">
        <v>4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</row>
    <row r="25" spans="1:18" ht="20.100000000000001" customHeight="1" thickBot="1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/>
      <c r="R25" s="18"/>
    </row>
    <row r="26" spans="1:18" ht="20.100000000000001" customHeight="1" x14ac:dyDescent="0.2">
      <c r="A26" s="1"/>
      <c r="B26" s="2" t="s">
        <v>16</v>
      </c>
      <c r="C26" s="88" t="s">
        <v>20</v>
      </c>
      <c r="D26" s="74" t="s">
        <v>36</v>
      </c>
      <c r="E26" s="74" t="s">
        <v>27</v>
      </c>
      <c r="F26" s="74" t="s">
        <v>37</v>
      </c>
      <c r="G26" s="74" t="s">
        <v>18</v>
      </c>
      <c r="H26" s="74" t="s">
        <v>38</v>
      </c>
      <c r="I26" s="74" t="s">
        <v>28</v>
      </c>
      <c r="J26" s="74" t="s">
        <v>25</v>
      </c>
      <c r="K26" s="74" t="s">
        <v>17</v>
      </c>
      <c r="L26" s="74" t="s">
        <v>39</v>
      </c>
      <c r="M26" s="74" t="s">
        <v>40</v>
      </c>
      <c r="N26" s="74" t="s">
        <v>24</v>
      </c>
      <c r="O26" s="74" t="s">
        <v>21</v>
      </c>
      <c r="P26" s="80" t="s">
        <v>23</v>
      </c>
      <c r="Q26" s="71" t="s">
        <v>0</v>
      </c>
      <c r="R26" s="76" t="s">
        <v>1</v>
      </c>
    </row>
    <row r="27" spans="1:18" ht="20.100000000000001" customHeight="1" thickBot="1" x14ac:dyDescent="0.25">
      <c r="A27" s="3" t="s">
        <v>33</v>
      </c>
      <c r="B27" s="4"/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1"/>
      <c r="Q27" s="92"/>
      <c r="R27" s="77"/>
    </row>
    <row r="28" spans="1:18" ht="20.100000000000001" customHeight="1" x14ac:dyDescent="0.2">
      <c r="A28" s="84"/>
      <c r="B28" s="8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44">
        <f>Q6/102.14137</f>
        <v>0</v>
      </c>
      <c r="R28" s="39">
        <f t="shared" ref="R28:R37" si="12">Q28/$Q$38</f>
        <v>0</v>
      </c>
    </row>
    <row r="29" spans="1:18" ht="20.100000000000001" customHeight="1" x14ac:dyDescent="0.2">
      <c r="A29" s="86" t="s">
        <v>30</v>
      </c>
      <c r="B29" s="87"/>
      <c r="C29" s="56">
        <f>C7/$C$46*100000</f>
        <v>10021.876336610439</v>
      </c>
      <c r="D29" s="56">
        <f t="shared" ref="D29:P37" si="13">D7/D$46*100000</f>
        <v>9955.2251068024962</v>
      </c>
      <c r="E29" s="56">
        <f t="shared" si="13"/>
        <v>8632.6402016383108</v>
      </c>
      <c r="F29" s="56">
        <f t="shared" si="13"/>
        <v>11317.798464522473</v>
      </c>
      <c r="G29" s="56">
        <f t="shared" si="13"/>
        <v>12287.361107091414</v>
      </c>
      <c r="H29" s="56">
        <f t="shared" si="13"/>
        <v>8197.1195470355742</v>
      </c>
      <c r="I29" s="56">
        <f t="shared" si="13"/>
        <v>9924.7865628788768</v>
      </c>
      <c r="J29" s="56">
        <f t="shared" si="13"/>
        <v>10169.244706020299</v>
      </c>
      <c r="K29" s="56">
        <f t="shared" si="13"/>
        <v>11336.696465737676</v>
      </c>
      <c r="L29" s="56">
        <f t="shared" si="13"/>
        <v>11279.235791548972</v>
      </c>
      <c r="M29" s="56">
        <f t="shared" si="13"/>
        <v>8960.5256667576778</v>
      </c>
      <c r="N29" s="56">
        <f t="shared" si="13"/>
        <v>9953.25831520662</v>
      </c>
      <c r="O29" s="56">
        <f t="shared" si="13"/>
        <v>9447.7803009846975</v>
      </c>
      <c r="P29" s="56">
        <f t="shared" si="13"/>
        <v>8036.2633520001518</v>
      </c>
      <c r="Q29" s="57">
        <f>Q7/$Q$46*100000</f>
        <v>9889.3293197367566</v>
      </c>
      <c r="R29" s="39">
        <f t="shared" si="12"/>
        <v>0.60575186219607602</v>
      </c>
    </row>
    <row r="30" spans="1:18" ht="20.100000000000001" customHeight="1" x14ac:dyDescent="0.2">
      <c r="A30" s="86" t="s">
        <v>31</v>
      </c>
      <c r="B30" s="87"/>
      <c r="C30" s="56">
        <f t="shared" ref="C30:C36" si="14">C8/$C$46*100000</f>
        <v>1894.0584360335613</v>
      </c>
      <c r="D30" s="56">
        <f t="shared" si="13"/>
        <v>1860.9102859020704</v>
      </c>
      <c r="E30" s="56">
        <f t="shared" si="13"/>
        <v>1636.2676476098025</v>
      </c>
      <c r="F30" s="56">
        <f t="shared" si="13"/>
        <v>1893.6835792510628</v>
      </c>
      <c r="G30" s="56">
        <f t="shared" si="13"/>
        <v>1882.9993521484848</v>
      </c>
      <c r="H30" s="56">
        <f t="shared" si="13"/>
        <v>1947.5923656396628</v>
      </c>
      <c r="I30" s="56">
        <f t="shared" si="13"/>
        <v>2051.1172804138005</v>
      </c>
      <c r="J30" s="56">
        <f t="shared" si="13"/>
        <v>1821.0495857296585</v>
      </c>
      <c r="K30" s="56">
        <f t="shared" si="13"/>
        <v>2118.4760847588655</v>
      </c>
      <c r="L30" s="56">
        <f t="shared" si="13"/>
        <v>1479.0109376818834</v>
      </c>
      <c r="M30" s="56">
        <f t="shared" si="13"/>
        <v>1502.2325414011898</v>
      </c>
      <c r="N30" s="56">
        <f t="shared" si="13"/>
        <v>1671.9661913713151</v>
      </c>
      <c r="O30" s="56">
        <f t="shared" si="13"/>
        <v>2015.4358100692143</v>
      </c>
      <c r="P30" s="56">
        <f t="shared" si="13"/>
        <v>2002.6492986593307</v>
      </c>
      <c r="Q30" s="57">
        <f>Q8/$Q$46*100000</f>
        <v>1797.7047209940513</v>
      </c>
      <c r="R30" s="39">
        <f t="shared" si="12"/>
        <v>0.11011494786077272</v>
      </c>
    </row>
    <row r="31" spans="1:18" ht="20.100000000000001" customHeight="1" x14ac:dyDescent="0.2">
      <c r="A31" s="86" t="s">
        <v>32</v>
      </c>
      <c r="B31" s="87"/>
      <c r="C31" s="56">
        <f t="shared" si="14"/>
        <v>1252.9453336869524</v>
      </c>
      <c r="D31" s="56">
        <f t="shared" si="13"/>
        <v>1024.8110417351299</v>
      </c>
      <c r="E31" s="56">
        <f t="shared" si="13"/>
        <v>1534.7672814591529</v>
      </c>
      <c r="F31" s="56">
        <f t="shared" si="13"/>
        <v>1162.3237109354598</v>
      </c>
      <c r="G31" s="56">
        <f t="shared" si="13"/>
        <v>1032.555095207457</v>
      </c>
      <c r="H31" s="56">
        <f t="shared" si="13"/>
        <v>1230.3370503179863</v>
      </c>
      <c r="I31" s="56">
        <f t="shared" si="13"/>
        <v>1410.0936685860443</v>
      </c>
      <c r="J31" s="56">
        <f t="shared" si="13"/>
        <v>1054.1624665964396</v>
      </c>
      <c r="K31" s="56">
        <f t="shared" si="13"/>
        <v>1124.8984122579238</v>
      </c>
      <c r="L31" s="56">
        <f t="shared" si="13"/>
        <v>777.1898571161239</v>
      </c>
      <c r="M31" s="56">
        <f t="shared" si="13"/>
        <v>795.54478248092425</v>
      </c>
      <c r="N31" s="56">
        <f t="shared" si="13"/>
        <v>983.70503867237369</v>
      </c>
      <c r="O31" s="56">
        <f t="shared" si="13"/>
        <v>1076.3884167319052</v>
      </c>
      <c r="P31" s="56">
        <f t="shared" si="13"/>
        <v>1379.9435344538019</v>
      </c>
      <c r="Q31" s="57">
        <f t="shared" ref="Q31:Q38" si="15">Q9/$Q$46*100000</f>
        <v>1068.7387676357182</v>
      </c>
      <c r="R31" s="39">
        <f t="shared" si="12"/>
        <v>6.5463539312462557E-2</v>
      </c>
    </row>
    <row r="32" spans="1:18" ht="20.100000000000001" customHeight="1" x14ac:dyDescent="0.2">
      <c r="A32" s="86" t="s">
        <v>5</v>
      </c>
      <c r="B32" s="87"/>
      <c r="C32" s="56">
        <f t="shared" si="14"/>
        <v>1571.2023400168327</v>
      </c>
      <c r="D32" s="56">
        <f t="shared" si="13"/>
        <v>1452.1031876437726</v>
      </c>
      <c r="E32" s="56">
        <f t="shared" si="13"/>
        <v>1225.8383146851954</v>
      </c>
      <c r="F32" s="56">
        <f t="shared" si="13"/>
        <v>1520.8899502401548</v>
      </c>
      <c r="G32" s="56">
        <f t="shared" si="13"/>
        <v>1477.1459803151097</v>
      </c>
      <c r="H32" s="56">
        <f t="shared" si="13"/>
        <v>1804.9482463263046</v>
      </c>
      <c r="I32" s="56">
        <f t="shared" si="13"/>
        <v>1742.4762821263623</v>
      </c>
      <c r="J32" s="56">
        <f t="shared" si="13"/>
        <v>1569.3290541473368</v>
      </c>
      <c r="K32" s="56">
        <f t="shared" si="13"/>
        <v>1569.0763609453772</v>
      </c>
      <c r="L32" s="56">
        <f t="shared" si="13"/>
        <v>1073.9498101414104</v>
      </c>
      <c r="M32" s="56">
        <f t="shared" si="13"/>
        <v>1085.5285325530033</v>
      </c>
      <c r="N32" s="56">
        <f t="shared" si="13"/>
        <v>1402.9891535163363</v>
      </c>
      <c r="O32" s="56">
        <f t="shared" si="13"/>
        <v>1626.5295458033283</v>
      </c>
      <c r="P32" s="56">
        <f t="shared" si="13"/>
        <v>1871.5624144102553</v>
      </c>
      <c r="Q32" s="57">
        <f t="shared" si="15"/>
        <v>1456.6481419721895</v>
      </c>
      <c r="R32" s="39">
        <f t="shared" si="12"/>
        <v>8.9224182554332773E-2</v>
      </c>
    </row>
    <row r="33" spans="1:19" ht="20.100000000000001" customHeight="1" x14ac:dyDescent="0.2">
      <c r="A33" s="86" t="s">
        <v>6</v>
      </c>
      <c r="B33" s="87"/>
      <c r="C33" s="56">
        <f t="shared" si="14"/>
        <v>711.63247754494466</v>
      </c>
      <c r="D33" s="56">
        <f t="shared" si="13"/>
        <v>665.62602694709165</v>
      </c>
      <c r="E33" s="56">
        <f t="shared" si="13"/>
        <v>533.04722491868051</v>
      </c>
      <c r="F33" s="56">
        <f t="shared" si="13"/>
        <v>674.81049657191943</v>
      </c>
      <c r="G33" s="56">
        <f t="shared" si="13"/>
        <v>687.70217531173671</v>
      </c>
      <c r="H33" s="56">
        <f t="shared" si="13"/>
        <v>884.10774716434923</v>
      </c>
      <c r="I33" s="56">
        <f t="shared" si="13"/>
        <v>823.20093953485423</v>
      </c>
      <c r="J33" s="56">
        <f t="shared" si="13"/>
        <v>688.40175428974533</v>
      </c>
      <c r="K33" s="56">
        <f t="shared" si="13"/>
        <v>676.75606387969367</v>
      </c>
      <c r="L33" s="56">
        <f t="shared" si="13"/>
        <v>458.47497211428947</v>
      </c>
      <c r="M33" s="56">
        <f t="shared" si="13"/>
        <v>461.7230481502246</v>
      </c>
      <c r="N33" s="56">
        <f t="shared" si="13"/>
        <v>607.62959215202557</v>
      </c>
      <c r="O33" s="56">
        <f t="shared" si="13"/>
        <v>752.55887500801316</v>
      </c>
      <c r="P33" s="56">
        <f t="shared" si="13"/>
        <v>894.35361763626747</v>
      </c>
      <c r="Q33" s="57">
        <f t="shared" si="15"/>
        <v>660.09520731830878</v>
      </c>
      <c r="R33" s="39">
        <f t="shared" si="12"/>
        <v>4.0432863355228436E-2</v>
      </c>
    </row>
    <row r="34" spans="1:19" ht="20.100000000000001" customHeight="1" x14ac:dyDescent="0.2">
      <c r="A34" s="86" t="s">
        <v>7</v>
      </c>
      <c r="B34" s="87"/>
      <c r="C34" s="56">
        <f t="shared" si="14"/>
        <v>853.43774288942404</v>
      </c>
      <c r="D34" s="56">
        <f t="shared" si="13"/>
        <v>841.85014788038131</v>
      </c>
      <c r="E34" s="56">
        <f t="shared" si="13"/>
        <v>639.65666990241664</v>
      </c>
      <c r="F34" s="56">
        <f t="shared" si="13"/>
        <v>835.63402831430653</v>
      </c>
      <c r="G34" s="56">
        <f t="shared" si="13"/>
        <v>904.32056850640163</v>
      </c>
      <c r="H34" s="56">
        <f t="shared" si="13"/>
        <v>1150.5672982682649</v>
      </c>
      <c r="I34" s="56">
        <f t="shared" si="13"/>
        <v>1011.2345323376628</v>
      </c>
      <c r="J34" s="56">
        <f t="shared" si="13"/>
        <v>865.04110552782822</v>
      </c>
      <c r="K34" s="56">
        <f t="shared" si="13"/>
        <v>801.96502078006165</v>
      </c>
      <c r="L34" s="56">
        <f t="shared" si="13"/>
        <v>533.84374866465384</v>
      </c>
      <c r="M34" s="56">
        <f t="shared" si="13"/>
        <v>548.35690927621476</v>
      </c>
      <c r="N34" s="56">
        <f t="shared" si="13"/>
        <v>780.21806220817223</v>
      </c>
      <c r="O34" s="56">
        <f t="shared" si="13"/>
        <v>921.75835361719726</v>
      </c>
      <c r="P34" s="56">
        <f t="shared" si="13"/>
        <v>1111.3962906373647</v>
      </c>
      <c r="Q34" s="57">
        <f t="shared" si="15"/>
        <v>818.04444947688444</v>
      </c>
      <c r="R34" s="39">
        <f t="shared" si="12"/>
        <v>5.0107740637256593E-2</v>
      </c>
    </row>
    <row r="35" spans="1:19" ht="20.100000000000001" customHeight="1" x14ac:dyDescent="0.2">
      <c r="A35" s="86" t="s">
        <v>8</v>
      </c>
      <c r="B35" s="87"/>
      <c r="C35" s="56">
        <f t="shared" si="14"/>
        <v>308.44561499793804</v>
      </c>
      <c r="D35" s="56">
        <f t="shared" si="13"/>
        <v>293.46040092014459</v>
      </c>
      <c r="E35" s="56">
        <f t="shared" si="13"/>
        <v>233.31460004427868</v>
      </c>
      <c r="F35" s="56">
        <f t="shared" si="13"/>
        <v>318.04519267307444</v>
      </c>
      <c r="G35" s="56">
        <f t="shared" si="13"/>
        <v>321.69946368580764</v>
      </c>
      <c r="H35" s="56">
        <f t="shared" si="13"/>
        <v>397.41979735625057</v>
      </c>
      <c r="I35" s="56">
        <f t="shared" si="13"/>
        <v>348.21035704223794</v>
      </c>
      <c r="J35" s="56">
        <f t="shared" si="13"/>
        <v>313.18497392962036</v>
      </c>
      <c r="K35" s="56">
        <f t="shared" si="13"/>
        <v>286.42787765862556</v>
      </c>
      <c r="L35" s="56">
        <f t="shared" si="13"/>
        <v>185.88017911688127</v>
      </c>
      <c r="M35" s="56">
        <f t="shared" si="13"/>
        <v>203.21094129392222</v>
      </c>
      <c r="N35" s="56">
        <f t="shared" si="13"/>
        <v>295.56698759258779</v>
      </c>
      <c r="O35" s="56">
        <f t="shared" si="13"/>
        <v>309.26012622941585</v>
      </c>
      <c r="P35" s="56">
        <f t="shared" si="13"/>
        <v>373.62345852331748</v>
      </c>
      <c r="Q35" s="57">
        <f t="shared" si="15"/>
        <v>290.07541794623688</v>
      </c>
      <c r="R35" s="39">
        <f t="shared" si="12"/>
        <v>1.7768012260200004E-2</v>
      </c>
    </row>
    <row r="36" spans="1:19" ht="20.100000000000001" customHeight="1" x14ac:dyDescent="0.2">
      <c r="A36" s="86" t="s">
        <v>9</v>
      </c>
      <c r="B36" s="87"/>
      <c r="C36" s="56">
        <f t="shared" si="14"/>
        <v>167.71347058038978</v>
      </c>
      <c r="D36" s="56">
        <f t="shared" si="13"/>
        <v>181.64640157739075</v>
      </c>
      <c r="E36" s="56">
        <f t="shared" si="13"/>
        <v>117.84941841652616</v>
      </c>
      <c r="F36" s="56">
        <f t="shared" si="13"/>
        <v>184.77597264018931</v>
      </c>
      <c r="G36" s="56">
        <f t="shared" si="13"/>
        <v>200.36644797039918</v>
      </c>
      <c r="H36" s="56">
        <f t="shared" si="13"/>
        <v>229.47462918412944</v>
      </c>
      <c r="I36" s="56">
        <f t="shared" si="13"/>
        <v>195.94746455376841</v>
      </c>
      <c r="J36" s="56">
        <f t="shared" si="13"/>
        <v>201.60337089913969</v>
      </c>
      <c r="K36" s="56">
        <f t="shared" si="13"/>
        <v>175.09431967597638</v>
      </c>
      <c r="L36" s="56">
        <f t="shared" si="13"/>
        <v>102.33355877659457</v>
      </c>
      <c r="M36" s="56">
        <f t="shared" si="13"/>
        <v>127.83183999344166</v>
      </c>
      <c r="N36" s="56">
        <f t="shared" si="13"/>
        <v>181.20558339703842</v>
      </c>
      <c r="O36" s="56">
        <f t="shared" si="13"/>
        <v>185.12870621647821</v>
      </c>
      <c r="P36" s="56">
        <f t="shared" si="13"/>
        <v>185.17529640966634</v>
      </c>
      <c r="Q36" s="57">
        <f t="shared" si="15"/>
        <v>169.9372035854164</v>
      </c>
      <c r="R36" s="39">
        <f t="shared" si="12"/>
        <v>1.0409176820799797E-2</v>
      </c>
    </row>
    <row r="37" spans="1:19" ht="20.100000000000001" customHeight="1" x14ac:dyDescent="0.2">
      <c r="A37" s="86" t="s">
        <v>15</v>
      </c>
      <c r="B37" s="87"/>
      <c r="C37" s="56">
        <f>C15/$C$46*100000</f>
        <v>194.84809973279289</v>
      </c>
      <c r="D37" s="56">
        <f t="shared" si="13"/>
        <v>189.28688793953336</v>
      </c>
      <c r="E37" s="56">
        <f t="shared" si="13"/>
        <v>171.66504879170284</v>
      </c>
      <c r="F37" s="56">
        <f t="shared" si="13"/>
        <v>209.26869415974656</v>
      </c>
      <c r="G37" s="56">
        <f t="shared" si="13"/>
        <v>167.19466936196645</v>
      </c>
      <c r="H37" s="56">
        <f t="shared" si="13"/>
        <v>194.00272679742517</v>
      </c>
      <c r="I37" s="56">
        <f t="shared" si="13"/>
        <v>189.29981228296208</v>
      </c>
      <c r="J37" s="56">
        <f t="shared" si="13"/>
        <v>185.1498124861705</v>
      </c>
      <c r="K37" s="56">
        <f t="shared" si="13"/>
        <v>191.44746840043081</v>
      </c>
      <c r="L37" s="56">
        <f t="shared" si="13"/>
        <v>138.80232162354511</v>
      </c>
      <c r="M37" s="56">
        <f t="shared" si="13"/>
        <v>150.61925494879432</v>
      </c>
      <c r="N37" s="56">
        <f t="shared" si="13"/>
        <v>175.66601053503658</v>
      </c>
      <c r="O37" s="56">
        <f t="shared" si="13"/>
        <v>163.76023015791304</v>
      </c>
      <c r="P37" s="56">
        <f t="shared" si="13"/>
        <v>173.46188231119442</v>
      </c>
      <c r="Q37" s="57">
        <f t="shared" si="15"/>
        <v>175.13691258642669</v>
      </c>
      <c r="R37" s="39">
        <f t="shared" si="12"/>
        <v>1.0727675002871008E-2</v>
      </c>
      <c r="S37" s="20"/>
    </row>
    <row r="38" spans="1:19" ht="30" customHeight="1" thickBot="1" x14ac:dyDescent="0.25">
      <c r="A38" s="96" t="s">
        <v>34</v>
      </c>
      <c r="B38" s="97"/>
      <c r="C38" s="58">
        <f>SUM(C28:C37)</f>
        <v>16976.159852093278</v>
      </c>
      <c r="D38" s="59">
        <f t="shared" ref="D38:P38" si="16">SUM(D28:D37)</f>
        <v>16464.919487348012</v>
      </c>
      <c r="E38" s="59">
        <f t="shared" si="16"/>
        <v>14725.046407466069</v>
      </c>
      <c r="F38" s="59">
        <f t="shared" si="16"/>
        <v>18117.230089308388</v>
      </c>
      <c r="G38" s="59">
        <f t="shared" si="16"/>
        <v>18961.344859598776</v>
      </c>
      <c r="H38" s="59">
        <f t="shared" si="16"/>
        <v>16035.569408089948</v>
      </c>
      <c r="I38" s="59">
        <f t="shared" si="16"/>
        <v>17696.366899756569</v>
      </c>
      <c r="J38" s="59">
        <f t="shared" si="16"/>
        <v>16867.166829626236</v>
      </c>
      <c r="K38" s="59">
        <f t="shared" si="16"/>
        <v>18280.83807409463</v>
      </c>
      <c r="L38" s="59">
        <f t="shared" si="16"/>
        <v>16028.721176784353</v>
      </c>
      <c r="M38" s="59">
        <f t="shared" si="16"/>
        <v>13835.573516855395</v>
      </c>
      <c r="N38" s="59">
        <f t="shared" si="16"/>
        <v>16052.204934651505</v>
      </c>
      <c r="O38" s="59">
        <f t="shared" si="16"/>
        <v>16498.600364818161</v>
      </c>
      <c r="P38" s="60">
        <f t="shared" si="16"/>
        <v>16028.429145041349</v>
      </c>
      <c r="Q38" s="61">
        <f t="shared" si="15"/>
        <v>16325.71014125199</v>
      </c>
      <c r="R38" s="45"/>
    </row>
    <row r="39" spans="1:19" ht="20.100000000000001" customHeight="1" x14ac:dyDescent="0.2">
      <c r="A39" s="93" t="s">
        <v>2</v>
      </c>
      <c r="B39" s="33" t="s">
        <v>10</v>
      </c>
      <c r="C39" s="62">
        <f>SUM(C28:C31)</f>
        <v>13168.880106330953</v>
      </c>
      <c r="D39" s="62">
        <f t="shared" ref="D39:P39" si="17">SUM(D28:D31)</f>
        <v>12840.946434439698</v>
      </c>
      <c r="E39" s="62">
        <f t="shared" si="17"/>
        <v>11803.675130707266</v>
      </c>
      <c r="F39" s="62">
        <f t="shared" si="17"/>
        <v>14373.805754708996</v>
      </c>
      <c r="G39" s="62">
        <f t="shared" si="17"/>
        <v>15202.915554447356</v>
      </c>
      <c r="H39" s="62">
        <f t="shared" si="17"/>
        <v>11375.048962993224</v>
      </c>
      <c r="I39" s="62">
        <f t="shared" si="17"/>
        <v>13385.997511878722</v>
      </c>
      <c r="J39" s="62">
        <f t="shared" si="17"/>
        <v>13044.456758346398</v>
      </c>
      <c r="K39" s="62">
        <f t="shared" si="17"/>
        <v>14580.070962754466</v>
      </c>
      <c r="L39" s="62">
        <f t="shared" si="17"/>
        <v>13535.436586346979</v>
      </c>
      <c r="M39" s="62">
        <f t="shared" si="17"/>
        <v>11258.302990639791</v>
      </c>
      <c r="N39" s="62">
        <f t="shared" si="17"/>
        <v>12608.929545250308</v>
      </c>
      <c r="O39" s="62">
        <f t="shared" si="17"/>
        <v>12539.604527785817</v>
      </c>
      <c r="P39" s="62">
        <f t="shared" si="17"/>
        <v>11418.856185113284</v>
      </c>
      <c r="Q39" s="63">
        <f>SUM(Q28:Q31)</f>
        <v>12755.772808366526</v>
      </c>
      <c r="R39" s="41">
        <f>SUM(R28:R31)</f>
        <v>0.78133034936931123</v>
      </c>
    </row>
    <row r="40" spans="1:19" ht="20.100000000000001" customHeight="1" x14ac:dyDescent="0.2">
      <c r="A40" s="94"/>
      <c r="B40" s="34" t="s">
        <v>11</v>
      </c>
      <c r="C40" s="64">
        <f>SUM(C32:C37)</f>
        <v>3807.2797457623219</v>
      </c>
      <c r="D40" s="64">
        <f t="shared" ref="D40:P40" si="18">SUM(D32:D37)</f>
        <v>3623.973052908314</v>
      </c>
      <c r="E40" s="64">
        <f t="shared" si="18"/>
        <v>2921.3712767588004</v>
      </c>
      <c r="F40" s="64">
        <f t="shared" si="18"/>
        <v>3743.4243345993905</v>
      </c>
      <c r="G40" s="64">
        <f t="shared" si="18"/>
        <v>3758.4293051514214</v>
      </c>
      <c r="H40" s="64">
        <f t="shared" si="18"/>
        <v>4660.520445096724</v>
      </c>
      <c r="I40" s="64">
        <f t="shared" si="18"/>
        <v>4310.3693878778477</v>
      </c>
      <c r="J40" s="64">
        <f t="shared" si="18"/>
        <v>3822.7100712798406</v>
      </c>
      <c r="K40" s="64">
        <f t="shared" si="18"/>
        <v>3700.7671113401652</v>
      </c>
      <c r="L40" s="64">
        <f t="shared" si="18"/>
        <v>2493.2845904373748</v>
      </c>
      <c r="M40" s="64">
        <f t="shared" si="18"/>
        <v>2577.2705262156001</v>
      </c>
      <c r="N40" s="64">
        <f t="shared" si="18"/>
        <v>3443.2753894011971</v>
      </c>
      <c r="O40" s="64">
        <f t="shared" si="18"/>
        <v>3958.9958370323461</v>
      </c>
      <c r="P40" s="64">
        <f t="shared" si="18"/>
        <v>4609.5729599280658</v>
      </c>
      <c r="Q40" s="65">
        <f>SUM(Q32:Q37)</f>
        <v>3569.9373328854626</v>
      </c>
      <c r="R40" s="40">
        <f>SUM(R32:R37)</f>
        <v>0.21866965063068861</v>
      </c>
    </row>
    <row r="41" spans="1:19" ht="20.100000000000001" customHeight="1" x14ac:dyDescent="0.2">
      <c r="A41" s="94"/>
      <c r="B41" s="14" t="s">
        <v>12</v>
      </c>
      <c r="C41" s="66">
        <f>SUM(C33:C37)</f>
        <v>2236.0774057454896</v>
      </c>
      <c r="D41" s="66">
        <f t="shared" ref="D41:P41" si="19">SUM(D33:D37)</f>
        <v>2171.8698652645417</v>
      </c>
      <c r="E41" s="66">
        <f t="shared" si="19"/>
        <v>1695.5329620736047</v>
      </c>
      <c r="F41" s="66">
        <f t="shared" si="19"/>
        <v>2222.5343843592364</v>
      </c>
      <c r="G41" s="66">
        <f t="shared" si="19"/>
        <v>2281.2833248363117</v>
      </c>
      <c r="H41" s="66">
        <f t="shared" si="19"/>
        <v>2855.5721987704192</v>
      </c>
      <c r="I41" s="66">
        <f t="shared" si="19"/>
        <v>2567.8931057514856</v>
      </c>
      <c r="J41" s="66">
        <f t="shared" si="19"/>
        <v>2253.3810171325044</v>
      </c>
      <c r="K41" s="66">
        <f t="shared" si="19"/>
        <v>2131.6907503947882</v>
      </c>
      <c r="L41" s="66">
        <f t="shared" si="19"/>
        <v>1419.3347802959643</v>
      </c>
      <c r="M41" s="66">
        <f t="shared" si="19"/>
        <v>1491.7419936625977</v>
      </c>
      <c r="N41" s="66">
        <f t="shared" si="19"/>
        <v>2040.2862358848606</v>
      </c>
      <c r="O41" s="66">
        <f t="shared" si="19"/>
        <v>2332.4662912290178</v>
      </c>
      <c r="P41" s="66">
        <f t="shared" si="19"/>
        <v>2738.0105455178104</v>
      </c>
      <c r="Q41" s="67">
        <f>SUM(Q33:Q37)</f>
        <v>2113.2891909132736</v>
      </c>
      <c r="R41" s="42">
        <f>SUM(R33:R37)</f>
        <v>0.12944546807635585</v>
      </c>
    </row>
    <row r="42" spans="1:19" ht="20.100000000000001" customHeight="1" x14ac:dyDescent="0.2">
      <c r="A42" s="94"/>
      <c r="B42" s="14" t="s">
        <v>13</v>
      </c>
      <c r="C42" s="66">
        <f>SUM(C34:C37)</f>
        <v>1524.4449282005448</v>
      </c>
      <c r="D42" s="66">
        <f t="shared" ref="D42:P42" si="20">SUM(D34:D37)</f>
        <v>1506.2438383174499</v>
      </c>
      <c r="E42" s="66">
        <f t="shared" si="20"/>
        <v>1162.4857371549244</v>
      </c>
      <c r="F42" s="66">
        <f t="shared" si="20"/>
        <v>1547.7238877873169</v>
      </c>
      <c r="G42" s="66">
        <f t="shared" si="20"/>
        <v>1593.5811495245748</v>
      </c>
      <c r="H42" s="66">
        <f t="shared" si="20"/>
        <v>1971.46445160607</v>
      </c>
      <c r="I42" s="66">
        <f t="shared" si="20"/>
        <v>1744.6921662166314</v>
      </c>
      <c r="J42" s="66">
        <f t="shared" si="20"/>
        <v>1564.9792628427588</v>
      </c>
      <c r="K42" s="66">
        <f t="shared" si="20"/>
        <v>1454.9346865150942</v>
      </c>
      <c r="L42" s="66">
        <f t="shared" si="20"/>
        <v>960.85980818167491</v>
      </c>
      <c r="M42" s="66">
        <f t="shared" si="20"/>
        <v>1030.018945512373</v>
      </c>
      <c r="N42" s="66">
        <f t="shared" si="20"/>
        <v>1432.6566437328352</v>
      </c>
      <c r="O42" s="66">
        <f t="shared" si="20"/>
        <v>1579.907416221004</v>
      </c>
      <c r="P42" s="66">
        <f t="shared" si="20"/>
        <v>1843.656927881543</v>
      </c>
      <c r="Q42" s="67">
        <f>SUM(Q34:Q37)</f>
        <v>1453.1939835949645</v>
      </c>
      <c r="R42" s="42">
        <f>SUM(R34:R37)</f>
        <v>8.9012604721127403E-2</v>
      </c>
    </row>
    <row r="43" spans="1:19" ht="20.100000000000001" customHeight="1" thickBot="1" x14ac:dyDescent="0.25">
      <c r="A43" s="95"/>
      <c r="B43" s="15" t="s">
        <v>14</v>
      </c>
      <c r="C43" s="68">
        <f>SUM(C35:C37)</f>
        <v>671.00718531112068</v>
      </c>
      <c r="D43" s="68">
        <f t="shared" ref="D43:P43" si="21">SUM(D35:D37)</f>
        <v>664.3936904370687</v>
      </c>
      <c r="E43" s="68">
        <f t="shared" si="21"/>
        <v>522.82906725250768</v>
      </c>
      <c r="F43" s="68">
        <f t="shared" si="21"/>
        <v>712.08985947301028</v>
      </c>
      <c r="G43" s="68">
        <f t="shared" si="21"/>
        <v>689.2605810181733</v>
      </c>
      <c r="H43" s="68">
        <f t="shared" si="21"/>
        <v>820.89715333780509</v>
      </c>
      <c r="I43" s="68">
        <f t="shared" si="21"/>
        <v>733.45763387896841</v>
      </c>
      <c r="J43" s="68">
        <f t="shared" si="21"/>
        <v>699.93815731493055</v>
      </c>
      <c r="K43" s="68">
        <f t="shared" si="21"/>
        <v>652.96966573503278</v>
      </c>
      <c r="L43" s="68">
        <f t="shared" si="21"/>
        <v>427.01605951702095</v>
      </c>
      <c r="M43" s="68">
        <f t="shared" si="21"/>
        <v>481.6620362361582</v>
      </c>
      <c r="N43" s="68">
        <f t="shared" si="21"/>
        <v>652.43858152466282</v>
      </c>
      <c r="O43" s="68">
        <f t="shared" si="21"/>
        <v>658.14906260380712</v>
      </c>
      <c r="P43" s="68">
        <f t="shared" si="21"/>
        <v>732.26063724417827</v>
      </c>
      <c r="Q43" s="69">
        <f>SUM(Q35:Q37)</f>
        <v>635.14953411807994</v>
      </c>
      <c r="R43" s="43">
        <f>SUM(R35:R37)</f>
        <v>3.890486408387081E-2</v>
      </c>
    </row>
    <row r="44" spans="1:19" ht="20.100000000000001" customHeight="1" x14ac:dyDescent="0.2">
      <c r="C44" s="36"/>
      <c r="D44" s="36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46"/>
      <c r="R44" s="38"/>
    </row>
    <row r="45" spans="1:19" s="28" customFormat="1" ht="20.100000000000001" customHeight="1" x14ac:dyDescent="0.2">
      <c r="B45" s="12" t="s">
        <v>16</v>
      </c>
      <c r="C45" s="37" t="s">
        <v>20</v>
      </c>
      <c r="D45" s="37" t="s">
        <v>22</v>
      </c>
      <c r="E45" s="37" t="s">
        <v>27</v>
      </c>
      <c r="F45" s="37" t="s">
        <v>29</v>
      </c>
      <c r="G45" s="37" t="s">
        <v>18</v>
      </c>
      <c r="H45" s="37" t="s">
        <v>35</v>
      </c>
      <c r="I45" s="37" t="s">
        <v>28</v>
      </c>
      <c r="J45" s="37" t="s">
        <v>25</v>
      </c>
      <c r="K45" s="37" t="s">
        <v>17</v>
      </c>
      <c r="L45" s="37" t="s">
        <v>19</v>
      </c>
      <c r="M45" s="37" t="s">
        <v>26</v>
      </c>
      <c r="N45" s="37" t="s">
        <v>24</v>
      </c>
      <c r="O45" s="37" t="s">
        <v>21</v>
      </c>
      <c r="P45" s="37" t="s">
        <v>23</v>
      </c>
      <c r="Q45" s="47" t="s">
        <v>0</v>
      </c>
      <c r="R45" s="48"/>
    </row>
    <row r="46" spans="1:19" s="28" customFormat="1" ht="25.5" customHeight="1" x14ac:dyDescent="0.2">
      <c r="B46" s="29" t="s">
        <v>41</v>
      </c>
      <c r="C46" s="70">
        <v>652303</v>
      </c>
      <c r="D46" s="70">
        <v>1217200</v>
      </c>
      <c r="E46" s="70">
        <v>293595</v>
      </c>
      <c r="F46" s="70">
        <v>555267</v>
      </c>
      <c r="G46" s="70">
        <v>449177</v>
      </c>
      <c r="H46" s="70">
        <v>1189674</v>
      </c>
      <c r="I46" s="70">
        <v>631802</v>
      </c>
      <c r="J46" s="70">
        <v>528761</v>
      </c>
      <c r="K46" s="70">
        <v>605388</v>
      </c>
      <c r="L46" s="70">
        <v>1357326</v>
      </c>
      <c r="M46" s="70">
        <v>1439391</v>
      </c>
      <c r="N46" s="70">
        <v>812337</v>
      </c>
      <c r="O46" s="70">
        <v>514777</v>
      </c>
      <c r="P46" s="70">
        <v>580531</v>
      </c>
      <c r="Q46" s="70">
        <v>10827529</v>
      </c>
      <c r="R46" s="49"/>
    </row>
    <row r="49" spans="1:17" ht="14.25" x14ac:dyDescent="0.2">
      <c r="B49" s="13"/>
    </row>
    <row r="50" spans="1:17" ht="18" x14ac:dyDescent="0.2">
      <c r="I50" s="30"/>
      <c r="J50" s="30"/>
      <c r="K50" s="31"/>
    </row>
    <row r="51" spans="1:17" ht="12.75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</row>
    <row r="53" spans="1:17" ht="12" customHeight="1" x14ac:dyDescent="0.2"/>
  </sheetData>
  <mergeCells count="60">
    <mergeCell ref="O26:O27"/>
    <mergeCell ref="A17:A21"/>
    <mergeCell ref="A13:B13"/>
    <mergeCell ref="A14:B14"/>
    <mergeCell ref="A15:B15"/>
    <mergeCell ref="A16:B16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2023-07-28T09:13:58Z</cp:lastPrinted>
  <dcterms:created xsi:type="dcterms:W3CDTF">1997-01-24T11:07:25Z</dcterms:created>
  <dcterms:modified xsi:type="dcterms:W3CDTF">2023-10-19T12:46:44Z</dcterms:modified>
</cp:coreProperties>
</file>